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733" firstSheet="2" activeTab="2"/>
  </bookViews>
  <sheets>
    <sheet name="Plan 2016 - prihodi" sheetId="1" r:id="rId1"/>
    <sheet name="Projekcija 2017- prihodi" sheetId="2" r:id="rId2"/>
    <sheet name="Projekcija 2018 - prihodi" sheetId="3" r:id="rId3"/>
    <sheet name="Plan 2016 - rashodi" sheetId="4" r:id="rId4"/>
    <sheet name="Projekcija 2017 - rashodi" sheetId="5" r:id="rId5"/>
    <sheet name="Projekcija 2018 - rashodi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<sst xmlns="http://schemas.openxmlformats.org/spreadsheetml/2006/main" count="2126" uniqueCount="659">
  <si>
    <t>Račun iz rač. plana</t>
  </si>
  <si>
    <t>NAZIV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</si>
  <si>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</si>
  <si>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</si>
  <si>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</si>
  <si>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</si>
  <si>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</si>
  <si>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</si>
  <si>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</si>
  <si>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</si>
  <si>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</si>
  <si>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</si>
  <si>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</si>
  <si>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</si>
  <si>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</si>
  <si>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</si>
  <si>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</si>
  <si>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</si>
  <si>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</si>
  <si>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</si>
  <si>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</si>
  <si>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</si>
  <si>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</si>
  <si>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</si>
  <si>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</si>
  <si>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</si>
  <si>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</si>
  <si>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</si>
  <si>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</si>
  <si>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</si>
  <si>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</si>
  <si>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</si>
  <si>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</si>
  <si>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</si>
  <si>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</si>
  <si>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</si>
  <si>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</si>
  <si>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</si>
  <si>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</si>
  <si>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</si>
  <si>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</si>
  <si>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</si>
  <si>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</si>
  <si>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</si>
  <si>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</si>
  <si>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</si>
  <si>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</si>
  <si>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</si>
  <si>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</si>
  <si>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</si>
  <si>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</si>
  <si>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Tekuće pomoći proračunu iz drugih proračuna </t>
  </si>
  <si>
    <t xml:space="preserve">Kapitalne pomoći proračunu iz drugih proračuna </t>
  </si>
  <si>
    <t>Tekuće pomoći od izvanproračunskih korisnika</t>
  </si>
  <si>
    <t xml:space="preserve">Kapitalne pomoći od izvanproračunskih korisnika </t>
  </si>
  <si>
    <t>Tekuće pomoći izravnanja za decentralizirane funkcije</t>
  </si>
  <si>
    <t>Kapitalne pomoći izravnanja za decentralizirane funkcije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</si>
  <si>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</si>
  <si>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</si>
  <si>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</si>
  <si>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</si>
  <si>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</si>
  <si>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</si>
  <si>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</si>
  <si>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</si>
  <si>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</si>
  <si>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</si>
  <si>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kamata po vrijednosnim papirima</t>
  </si>
  <si>
    <t>Kamate za ostale vrijednosne papire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</si>
  <si>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</si>
  <si>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</si>
  <si>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</si>
  <si>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</si>
  <si>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</si>
  <si>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</si>
  <si>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</si>
  <si>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</si>
  <si>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</si>
  <si>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</si>
  <si>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</si>
  <si>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</si>
  <si>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</si>
  <si>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</si>
  <si>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</si>
  <si>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</si>
  <si>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</si>
  <si>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</si>
  <si>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</si>
  <si>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</si>
  <si>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</si>
  <si>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</si>
  <si>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</si>
  <si>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</si>
  <si>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</si>
  <si>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</si>
  <si>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</si>
  <si>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</si>
  <si>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</si>
  <si>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</si>
  <si>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</si>
  <si>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</si>
  <si>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</si>
  <si>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</si>
  <si>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</si>
  <si>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</si>
  <si>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</si>
  <si>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</si>
  <si>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</si>
  <si>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</si>
  <si>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</si>
  <si>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</si>
  <si>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</si>
  <si>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</si>
  <si>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</si>
  <si>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</si>
  <si>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</si>
  <si>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</si>
  <si>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</si>
  <si>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</si>
  <si>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Tekuće donacije</t>
  </si>
  <si>
    <t>Kapitalne donacije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</si>
  <si>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</si>
  <si>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</si>
  <si>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</si>
  <si>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</si>
  <si>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</si>
  <si>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6731</t>
  </si>
  <si>
    <t>Prihodi od HZZO-a na temelju ugovornih obveza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</si>
  <si>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</si>
  <si>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</si>
  <si>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</si>
  <si>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</si>
  <si>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</si>
  <si>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</si>
  <si>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</si>
  <si>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</si>
  <si>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</si>
  <si>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Zemljište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</si>
  <si>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</si>
  <si>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</si>
  <si>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</si>
  <si>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</si>
  <si>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</si>
  <si>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</si>
  <si>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</si>
  <si>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</si>
  <si>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</si>
  <si>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</si>
  <si>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</si>
  <si>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</si>
  <si>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</si>
  <si>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</si>
  <si>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</si>
  <si>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</si>
  <si>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</si>
  <si>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</si>
  <si>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</si>
  <si>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</si>
  <si>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</si>
  <si>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</si>
  <si>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</si>
  <si>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</si>
  <si>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</si>
  <si>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</si>
  <si>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 xml:space="preserve">Knjige 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</si>
  <si>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</si>
  <si>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</si>
  <si>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</si>
  <si>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</si>
  <si>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</si>
  <si>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</si>
  <si>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</si>
  <si>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</si>
  <si>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</si>
  <si>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</si>
  <si>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</si>
  <si>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</si>
  <si>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Obveznice - tuzemne</t>
  </si>
  <si>
    <t>Obveznice - inozemne</t>
  </si>
  <si>
    <t>Opcije i drugi financijski derivati - tuzemni</t>
  </si>
  <si>
    <t>Opcije i drugi financijski derivati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</si>
  <si>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</si>
  <si>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</si>
  <si>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</si>
  <si>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Dionice i udjeli u glavnici trgovačkih društava u javnom sektoru</t>
  </si>
  <si>
    <t>Dionice i udjeli u glavnici tuzemnih trgovačkih društava izvan javnog sektora</t>
  </si>
  <si>
    <t>Dionice i udjeli u glavnici inozemnih trgovačkih društava</t>
  </si>
  <si>
    <t>Ostali inozemni vrijednosni papiri</t>
  </si>
  <si>
    <t>Aktivnost / projekt →</t>
  </si>
  <si>
    <t>AXXXXXX - REDOVNA DJELATNOST</t>
  </si>
  <si>
    <t>AXXXXXX - EU PROJEKTI: NAVESTI NAZIV EU PROJEK(A)TA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</si>
  <si>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</si>
  <si>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</si>
  <si>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</si>
  <si>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</si>
  <si>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</si>
  <si>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</si>
  <si>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</si>
  <si>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</si>
  <si>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</si>
  <si>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</si>
  <si>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</si>
  <si>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</si>
  <si>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</si>
  <si>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</si>
  <si>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</si>
  <si>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</si>
  <si>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</si>
  <si>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</si>
  <si>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</si>
  <si>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</si>
  <si>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</si>
  <si>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</si>
  <si>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</si>
  <si>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</si>
  <si>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</si>
  <si>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</si>
  <si>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</si>
  <si>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</si>
  <si>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</si>
  <si>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</si>
  <si>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</si>
  <si>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</si>
  <si>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</si>
  <si>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</si>
  <si>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</si>
  <si>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</si>
  <si>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</si>
  <si>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</si>
  <si>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</si>
  <si>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</si>
  <si>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</si>
  <si>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</si>
  <si>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</si>
  <si>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</si>
  <si>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</si>
  <si>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</si>
  <si>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</si>
  <si>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</si>
  <si>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</si>
  <si>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</si>
  <si>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kreditnim i ostalim financijskim institucijama u javnom sektoru</t>
  </si>
  <si>
    <t>Subvencije trgovačkim društvima u javnom sektoru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</si>
  <si>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</si>
  <si>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</si>
  <si>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</si>
  <si>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</si>
  <si>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</si>
  <si>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</si>
  <si>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</si>
  <si>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</si>
  <si>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</si>
  <si>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366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</si>
  <si>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</si>
  <si>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</si>
  <si>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</si>
  <si>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</si>
  <si>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</si>
  <si>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3671</t>
  </si>
  <si>
    <t>Prijenosi proračunskim korisnicima iz nadležnog proračuna za financiranje redovne djelatnosti</t>
  </si>
  <si>
    <t>368</t>
  </si>
  <si>
    <t>3681</t>
  </si>
  <si>
    <t>Tekuće pomoći temeljem prijenosa EU sredstava</t>
  </si>
  <si>
    <t>3682</t>
  </si>
  <si>
    <t>Kapitalne pomoći temeljem prijenosa EU sredstava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</si>
  <si>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</si>
  <si>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</si>
  <si>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</si>
  <si>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</si>
  <si>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</si>
  <si>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</si>
  <si>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Naknade građanima i kućanstvima u novcu </t>
  </si>
  <si>
    <t>Naknade građanima i kućanstvima u naravi</t>
  </si>
  <si>
    <t>Tekuće donacije u novcu</t>
  </si>
  <si>
    <t>Tekuće donacije u naravi</t>
  </si>
  <si>
    <t>Kapitalne donacije neprofitnim organizacijama</t>
  </si>
  <si>
    <t>Kapitalne donacije građanima i kućanstvima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</si>
  <si>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</si>
  <si>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</si>
  <si>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</si>
  <si>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</si>
  <si>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</si>
  <si>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384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</si>
  <si>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</si>
  <si>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</si>
  <si>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</si>
  <si>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</si>
  <si>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</si>
  <si>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</si>
  <si>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</si>
  <si>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Ostala prirodna materijalna imovina</t>
  </si>
  <si>
    <t>Komunikacijska oprema</t>
  </si>
  <si>
    <t>4228</t>
  </si>
  <si>
    <t xml:space="preserve">Višegodišnji nasadi </t>
  </si>
  <si>
    <t>Rashodi za nabavu plemenitih metala i ostalih pohranjenih vrijednosti (AOP 381)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</si>
  <si>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</si>
  <si>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</si>
  <si>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</si>
  <si>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</si>
  <si>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 xml:space="preserve"> 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</si>
  <si>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</si>
  <si>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</si>
  <si>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</si>
  <si>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</si>
  <si>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Dani zajmovi neprofitnim organizacijama, građanima i kućanstvima u tuzemstvu</t>
  </si>
  <si>
    <t>Dani zajmovi neprofitnim organizacijama, građanima i kućanstvima u inozemstvu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</si>
  <si>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</si>
  <si>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</si>
  <si>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</si>
  <si>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</si>
  <si>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</si>
  <si>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</si>
  <si>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</si>
  <si>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</si>
  <si>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</si>
  <si>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</si>
  <si>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</si>
  <si>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</si>
  <si>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</si>
  <si>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</si>
  <si>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</si>
  <si>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</si>
  <si>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</si>
  <si>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</si>
  <si>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</si>
  <si>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</si>
  <si>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</si>
  <si>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</si>
  <si>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</si>
  <si>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</si>
  <si>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</si>
  <si>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</si>
  <si>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</si>
  <si>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 xml:space="preserve">Komercijalni i blagajnički zapisi - tuzemni </t>
  </si>
  <si>
    <t>Komercijalni i blagajnički zapisi - inozemni</t>
  </si>
  <si>
    <t xml:space="preserve">Ostali tuzemni vrijednosni papiri 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</si>
  <si>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</si>
  <si>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</si>
  <si>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</si>
  <si>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</si>
  <si>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</si>
  <si>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</si>
  <si>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</si>
  <si>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</si>
  <si>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</si>
  <si>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</si>
  <si>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</si>
  <si>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</si>
  <si>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</si>
  <si>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</si>
  <si>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</si>
  <si>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</si>
  <si>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</si>
  <si>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</si>
  <si>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</si>
  <si>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</si>
  <si>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</si>
  <si>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</si>
  <si>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</si>
  <si>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</si>
  <si>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</si>
  <si>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</si>
  <si>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</si>
  <si>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</si>
  <si>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</si>
  <si>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</si>
  <si>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</si>
  <si>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</si>
  <si>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</si>
  <si>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</si>
  <si>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 xml:space="preserve">RASHODI POSLOVANJA </t>
  </si>
  <si>
    <t xml:space="preserve">Rashodi za zaposlene </t>
  </si>
  <si>
    <t xml:space="preserve">Plaće (bruto) </t>
  </si>
  <si>
    <t xml:space="preserve">Ostali rashodi za zaposlene </t>
  </si>
  <si>
    <t xml:space="preserve">Doprinosi na plaće </t>
  </si>
  <si>
    <t xml:space="preserve">Materijalni rashodi </t>
  </si>
  <si>
    <t xml:space="preserve">Naknade troškova zaposlenima </t>
  </si>
  <si>
    <t xml:space="preserve">Rashodi za materijal i energiju </t>
  </si>
  <si>
    <t xml:space="preserve">Rashodi za usluge </t>
  </si>
  <si>
    <t xml:space="preserve">Naknade troškova osobama izvan radnog odnosa </t>
  </si>
  <si>
    <t>Financijski rashodi</t>
  </si>
  <si>
    <t xml:space="preserve">Kamate za izdane vrijednosne papire </t>
  </si>
  <si>
    <t xml:space="preserve">Kamate za primljene kredite i zajmove </t>
  </si>
  <si>
    <t xml:space="preserve">Ostali financijski rashodi </t>
  </si>
  <si>
    <t xml:space="preserve">Subvencije </t>
  </si>
  <si>
    <t xml:space="preserve">Subvencije trgovačkim društvima u javnom sektoru </t>
  </si>
  <si>
    <t xml:space="preserve">Subvencije trgovačkim društvima, poljoprivrednicima i obrtnicima izvan javnog sektora </t>
  </si>
  <si>
    <t xml:space="preserve">Pomoći dane u inozemstvo i unutar općeg proračuna </t>
  </si>
  <si>
    <t xml:space="preserve">Pomoći inozemnim vladama </t>
  </si>
  <si>
    <t xml:space="preserve">Pomoći međunarodnim organizacijama te institucijama i tijelima EU </t>
  </si>
  <si>
    <t xml:space="preserve">Pomoći unutar općeg proračuna </t>
  </si>
  <si>
    <t xml:space="preserve">Pomoći proračunskim korisnicima drugih proračuna </t>
  </si>
  <si>
    <t xml:space="preserve">Prijenosi proračunskim korisnicima iz nadležnog proračuna za financiranje redovne djelatnosti </t>
  </si>
  <si>
    <t xml:space="preserve">Pomoći temeljem prijenosa EU sredstava </t>
  </si>
  <si>
    <t xml:space="preserve">Naknade građanima i kućanstvima na temelju osiguranja i druge naknade </t>
  </si>
  <si>
    <t>Naknade građanima i kućanstvima na temelju osiguranja</t>
  </si>
  <si>
    <t xml:space="preserve">Ostale naknade građanima i kućanstvima iz proračuna </t>
  </si>
  <si>
    <t xml:space="preserve">Ostali rashodi </t>
  </si>
  <si>
    <t xml:space="preserve">Tekuće donacije </t>
  </si>
  <si>
    <t xml:space="preserve">Kapitalne donacije </t>
  </si>
  <si>
    <t xml:space="preserve">Kazne, penali i naknade štete </t>
  </si>
  <si>
    <t>Prijenosi EU sredstava subjektima izvan općeg proračuna</t>
  </si>
  <si>
    <t xml:space="preserve">Kapitalne pomoći </t>
  </si>
  <si>
    <t xml:space="preserve">Rashodi za nabavu nefinancijske imovine </t>
  </si>
  <si>
    <t xml:space="preserve">Rashodi za nabavu neproizvedene dugotrajne imovine </t>
  </si>
  <si>
    <t xml:space="preserve">Materijalna imovina - prirodna bogatstva </t>
  </si>
  <si>
    <t xml:space="preserve">Nematerijalna imovina </t>
  </si>
  <si>
    <t xml:space="preserve">Rashodi za nabavu proizvedene dugotrajne imovine 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</si>
  <si>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</si>
  <si>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</si>
  <si>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</si>
  <si>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</si>
  <si>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Višegodišnji nasadi i osnovno stado </t>
  </si>
  <si>
    <t xml:space="preserve">Nematerijalna proizvedena imovina </t>
  </si>
  <si>
    <t xml:space="preserve">Plemeniti metali i ostale pohranjene vrijednosti </t>
  </si>
  <si>
    <t xml:space="preserve">Rashodi za nabavu proizvedene kratkotrajne imovine </t>
  </si>
  <si>
    <t xml:space="preserve">Rashodi za nabavu zaliha </t>
  </si>
  <si>
    <t xml:space="preserve">Rashodi za dodatna ulaganja na nefinancijskoj imovini </t>
  </si>
  <si>
    <t xml:space="preserve">Dodatna ulaganja na građevinskim objektima </t>
  </si>
  <si>
    <t xml:space="preserve">Dodatna ulaganja na postrojenjima i opremi </t>
  </si>
  <si>
    <t xml:space="preserve">Dodatna ulaganja za ostalu nefinancijsku imovinu </t>
  </si>
  <si>
    <t xml:space="preserve">UKUPNI RASHODI </t>
  </si>
  <si>
    <t xml:space="preserve">Izdaci za financijsku imovinu i otplate zajmova </t>
  </si>
  <si>
    <t xml:space="preserve">Izdaci za dane zajmove i depozite </t>
  </si>
  <si>
    <t xml:space="preserve">Izdaci za dane zajmove međunarodnim organizacijama, institucijama i tijelima EU te inozemnim vladama </t>
  </si>
  <si>
    <t xml:space="preserve">Izdaci za dane zajmove neprofitnim organizacijama, građanima i kućanstvima </t>
  </si>
  <si>
    <t xml:space="preserve">Izdaci za dane zajmove kreditnim i ostalim financijskim institucijama u javnom sektoru </t>
  </si>
  <si>
    <t xml:space="preserve">Izdaci za dane zajmove trgovačkim društvima u javnom sektoru </t>
  </si>
  <si>
    <t xml:space="preserve">Izdaci za dane zajmove kreditnim i ostalim financijskim institucijama izvan javnog sektora </t>
  </si>
  <si>
    <t xml:space="preserve">Izdaci za dane zajmove trgovačkim društvima i obrtnicima izvan javnog sektora </t>
  </si>
  <si>
    <t xml:space="preserve">Dani zajmovi drugim razinama vlasti </t>
  </si>
  <si>
    <t xml:space="preserve">Izdaci za depozite i jamčevne pologe </t>
  </si>
  <si>
    <t xml:space="preserve">Izdaci za ulaganja u vrijednosne papire </t>
  </si>
  <si>
    <t xml:space="preserve">Izdaci za komercijalne i blagajničke zapise </t>
  </si>
  <si>
    <t xml:space="preserve">Izdaci za obveznice </t>
  </si>
  <si>
    <t>Izdaci za opcije i druge financijske derivate</t>
  </si>
  <si>
    <t xml:space="preserve">Izdaci za ostale vrijednosne papire </t>
  </si>
  <si>
    <t>Izdaci za dionice i udjele u glavnici</t>
  </si>
  <si>
    <t>Dionice i udjeli u glavnici kreditnih i ostalih financijskih institucija u javnom sektoru</t>
  </si>
  <si>
    <t xml:space="preserve">Dionice i udjeli u glavnici kreditnih i ostalih financijskih institucija izvan javnog sektora </t>
  </si>
  <si>
    <t xml:space="preserve">Dionice i udjeli u glavnici trgovačkih društava izvan javnog sektora </t>
  </si>
  <si>
    <t>Izdaci za otplatu glavnice primljenih kredita i zajmova</t>
  </si>
  <si>
    <t xml:space="preserve">Otplata glavnice primljenih kredita i zajmova od međunarodnih organizacija, institucija i tijela EU te inozemnih vlada </t>
  </si>
  <si>
    <t xml:space="preserve">Otplata glavnice primljenih kredita i zajmova od kreditnih i ostalih financijskih institucija u javnom sektoru </t>
  </si>
  <si>
    <t xml:space="preserve">Otplata glavnice primljenih zajmova od trgovačkih društava u javnom sektoru </t>
  </si>
  <si>
    <t xml:space="preserve">Otplata glavnice primljenih kredita i zajmova od kreditnih i ostalih financijskih institucija izvan javnog sektora </t>
  </si>
  <si>
    <t xml:space="preserve">Otplata glavnice primljenih zajmova od trgovačkih društava i obrtnika izvan javnog sektora </t>
  </si>
  <si>
    <t xml:space="preserve">Otplata glavnice primljenih zajmova od drugih razina vlasti </t>
  </si>
  <si>
    <t xml:space="preserve">Izdaci za otplatu glavnice za izdane vrijednosne papire </t>
  </si>
  <si>
    <t xml:space="preserve">Izdaci za otplatu glavnice za izdane trezorske zapise </t>
  </si>
  <si>
    <t xml:space="preserve">Izdaci za otplatu glavnice za izdane obveznice </t>
  </si>
  <si>
    <t xml:space="preserve">Izdaci za otplatu glavnice za izdane ostale vrijednosne papire </t>
  </si>
  <si>
    <t xml:space="preserve">UKUPNI RASHODI I IZDACI </t>
  </si>
  <si>
    <t>Plan - izvor 31</t>
  </si>
  <si>
    <t>Plan - izvor 43</t>
  </si>
  <si>
    <t>Plan - izvor 6</t>
  </si>
  <si>
    <t>Plan - izvor 7</t>
  </si>
  <si>
    <t>Plan - izvor 8</t>
  </si>
  <si>
    <t xml:space="preserve">PRIHODI POSLOVANJA </t>
  </si>
  <si>
    <t xml:space="preserve">Prihodi od poreza </t>
  </si>
  <si>
    <t xml:space="preserve">Pomoći od inozemnih vlada </t>
  </si>
  <si>
    <t xml:space="preserve">Pomoći od međunarodnih organizacija te institucija i tijela EU </t>
  </si>
  <si>
    <t xml:space="preserve">Pomoći proračunu iz drugih proračuna </t>
  </si>
  <si>
    <t xml:space="preserve">Pomoći od izvanproračunskih korisnika </t>
  </si>
  <si>
    <t xml:space="preserve">Pomoći izravnanja za decentralizirane funkcije </t>
  </si>
  <si>
    <t xml:space="preserve">Pomoći proračunskim korisnicima iz proračuna koji im nije nadležan </t>
  </si>
  <si>
    <t xml:space="preserve">Prihodi od imovine </t>
  </si>
  <si>
    <t xml:space="preserve">Prihodi od financijske imovine </t>
  </si>
  <si>
    <t xml:space="preserve">Prihodi od nefinancijske imovine </t>
  </si>
  <si>
    <t xml:space="preserve">Prihodi od kamata na dane zajmove </t>
  </si>
  <si>
    <t xml:space="preserve">Prihodi od kamata na dane zajmove po protestiranim jamstvima </t>
  </si>
  <si>
    <t xml:space="preserve">Upravne i administrativne pristojbe </t>
  </si>
  <si>
    <t xml:space="preserve">Prihodi po posebnim propisima </t>
  </si>
  <si>
    <t xml:space="preserve">Komunalni doprinosi i naknade </t>
  </si>
  <si>
    <t>Prihodi od prodaje proizvoda i robe te pruženih usluga i prihodi od donacija</t>
  </si>
  <si>
    <t xml:space="preserve">Prihodi od prodaje proizvoda i robe te pruženih usluga </t>
  </si>
  <si>
    <t xml:space="preserve">Donacije od pravnih i fizičkih osoba izvan općeg proračuna </t>
  </si>
  <si>
    <t xml:space="preserve">Prihodi iz nadležnog proračuna i od HZZO-a na temelju ugovornih obveza </t>
  </si>
  <si>
    <t xml:space="preserve">Prihodi od HZZO-a na temelju ugovornih obveza </t>
  </si>
  <si>
    <t xml:space="preserve">Kazne, upravne mjere i ostali prihodi </t>
  </si>
  <si>
    <t xml:space="preserve">Prihodi od prodaje nefinancijske imovine </t>
  </si>
  <si>
    <t xml:space="preserve">Prihodi od prodaje neproizvedene dugotrajne imovine </t>
  </si>
  <si>
    <t xml:space="preserve">Prihodi od prodaje materijalne imovine - prirodnih bogatstava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</si>
  <si>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</si>
  <si>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</si>
  <si>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</si>
  <si>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Prihodi od prodaje prijevoznih sredstava </t>
  </si>
  <si>
    <t xml:space="preserve">Prihodi od prodaje nematerijalne proizvedene imovine </t>
  </si>
  <si>
    <t xml:space="preserve">Prihodi od prodaje plemenitih metala i ostalih pohranjenih vrijednosti </t>
  </si>
  <si>
    <t>Prihodi od prodaje plemenitih metala i ostalih pohranjenih vrijednosti</t>
  </si>
  <si>
    <t xml:space="preserve">Prihodi od prodaje proizvedene kratkotrajne imovine </t>
  </si>
  <si>
    <t>Izvor 31</t>
  </si>
  <si>
    <t>Izvor 43</t>
  </si>
  <si>
    <t>Izvor 6</t>
  </si>
  <si>
    <t>Izvor 7</t>
  </si>
  <si>
    <t>Izvor 8</t>
  </si>
  <si>
    <t>PRIHODI POSLOVANJA</t>
  </si>
  <si>
    <t>632112000</t>
  </si>
  <si>
    <t>632212000</t>
  </si>
  <si>
    <t xml:space="preserve">Kapitalne pomoći od međunarodnih organizacija </t>
  </si>
  <si>
    <t>Tekuće pomoći od institucija i tijela EU - IPA</t>
  </si>
  <si>
    <t>Tekuće pomoći od institucija i tijela EU - ostalo</t>
  </si>
  <si>
    <t>Kapitalne pomoći od institucija i tijela EU - IPA</t>
  </si>
  <si>
    <t>Kapitalne pomoći od institucija i tijela EU - ostalo</t>
  </si>
  <si>
    <t xml:space="preserve">PRIMICI 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</si>
  <si>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</si>
  <si>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</si>
  <si>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</si>
  <si>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</si>
  <si>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Povrat zajmova danih neprofitnim organizacijama, građanima i kućanstvima u tuzemstvu</t>
  </si>
  <si>
    <t>Povrat zajmova danih neprofitnim organizacijama, građanima i kućanstvima u inozemstvu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</si>
  <si>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</si>
  <si>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</si>
  <si>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</si>
  <si>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</si>
  <si>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</si>
  <si>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</si>
  <si>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</si>
  <si>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</si>
  <si>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</si>
  <si>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</si>
  <si>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</si>
  <si>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</si>
  <si>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</si>
  <si>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</si>
  <si>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</si>
  <si>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</si>
  <si>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</si>
  <si>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</si>
  <si>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</si>
  <si>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</si>
  <si>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</si>
  <si>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</si>
  <si>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</si>
  <si>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</si>
  <si>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</si>
  <si>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</si>
  <si>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</si>
  <si>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</si>
  <si>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Trezorski zapisi - tuzemni</t>
  </si>
  <si>
    <t>Trezorski zapisi - inozemni</t>
  </si>
  <si>
    <t>Ostali vrijednosni papiri - tuzemni</t>
  </si>
  <si>
    <t>Ostali vrijednosni papiri - inozemni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</si>
  <si>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</si>
  <si>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</si>
  <si>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Dionice i udjeli u glavnici tuzemnih trgovačkih društva izvan javnog sektora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</si>
  <si>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</si>
  <si>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</si>
  <si>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</si>
  <si>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</si>
  <si>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</si>
  <si>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</si>
  <si>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</si>
  <si>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</si>
  <si>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</si>
  <si>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</si>
  <si>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</si>
  <si>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</si>
  <si>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</si>
  <si>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</si>
  <si>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</si>
  <si>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</si>
  <si>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</si>
  <si>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</si>
  <si>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</si>
  <si>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</si>
  <si>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</si>
  <si>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</si>
  <si>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</si>
  <si>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</si>
  <si>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</si>
  <si>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</si>
  <si>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</si>
  <si>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</si>
  <si>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</si>
  <si>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</si>
  <si>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</si>
  <si>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</si>
  <si>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</si>
  <si>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A</t>
  </si>
  <si>
    <t>Plan za 2016.</t>
  </si>
  <si>
    <t>Izvor 52</t>
  </si>
  <si>
    <t>Izvor 51</t>
  </si>
  <si>
    <t xml:space="preserve">Doprinosi </t>
  </si>
  <si>
    <t xml:space="preserve">Pomoći iz inozemstva i od subjekata unutar općeg proračuna 
</t>
  </si>
  <si>
    <t>Pomoći iz državnog proračuna temeljem prijenosa  EU sredstava</t>
  </si>
  <si>
    <t xml:space="preserve">Prihodi od upravnih i administrativnih pristojbi, pristojbi po posebnim propisima i naknada </t>
  </si>
  <si>
    <t>Prihodi iz nadležnog proračuna za financiranje redovne djelatnosti proračunskih korisnika</t>
  </si>
  <si>
    <t xml:space="preserve">Kazne i upravne mjere </t>
  </si>
  <si>
    <t>Prihodi od prodaje nematerijalne imovine</t>
  </si>
  <si>
    <t xml:space="preserve">Prihodi od prodaje knjiga, umjetničkih djela i ostalih izložbenih vrijednosti </t>
  </si>
  <si>
    <t>Prihodi od prodaje višegodišnjih nasada i osnovnog stada</t>
  </si>
  <si>
    <t xml:space="preserve">Prihodi od prodaje zaliha </t>
  </si>
  <si>
    <t>Primici od financijske imovine i zaduživanja</t>
  </si>
  <si>
    <t xml:space="preserve">Primljeni povrati glavnice danih zajmova i depozita </t>
  </si>
  <si>
    <t xml:space="preserve">Primici (povrati) glavnice zajmova danih međunarodnim organizacijama, institucijama i tijelima EU te inozemnim vladama </t>
  </si>
  <si>
    <t>Primici (povrati) glavnice zajmova danih neprofitnim organizacijama, građanima i kućanstvima</t>
  </si>
  <si>
    <t xml:space="preserve">Primici (povrati) glavnice zajmova danih kreditnim i ostalim financijskim institucijama u javnom sektoru </t>
  </si>
  <si>
    <t xml:space="preserve">Primici (povrati) glavnice zajmova danih trgovačkim društvima u javnom sektoru </t>
  </si>
  <si>
    <t>Primici (povrati) glavnice zajmova danih kreditnim i ostalim financijskim institucijama izvan javnog sektora</t>
  </si>
  <si>
    <t xml:space="preserve">Primici (povrati) glavnice zajmova danih trgovačkim društvima i obrtnicima izvan javnog sektora </t>
  </si>
  <si>
    <t xml:space="preserve">Povrat zajmova danih drugim razinama vlasti </t>
  </si>
  <si>
    <t xml:space="preserve">Primici od povrata depozita i jamčevnih pologa </t>
  </si>
  <si>
    <t xml:space="preserve">Primici od izdanih vrijednosnih papira </t>
  </si>
  <si>
    <t xml:space="preserve">Trezorski zapisi </t>
  </si>
  <si>
    <t xml:space="preserve">Obveznice </t>
  </si>
  <si>
    <t xml:space="preserve">Opcije i drugi financijski derivati </t>
  </si>
  <si>
    <t>Ostali vrijednosni papiri</t>
  </si>
  <si>
    <t xml:space="preserve">Primici od prodaje dionica i udjela u glavnici </t>
  </si>
  <si>
    <t xml:space="preserve">Primici od prodaje dionica i udjela u glavnici kreditnih i ostalih financijskih institucija u javnom sektoru </t>
  </si>
  <si>
    <t xml:space="preserve">Primici od prodaje dionica i udjela u glavnici trgovačkih društava u javnom sektoru </t>
  </si>
  <si>
    <t xml:space="preserve">Primici od prodaje dionica i udjela u glavnici kreditnih i ostalih financijskih institucija izvan javnog sektora </t>
  </si>
  <si>
    <t xml:space="preserve">Primici od prodaje dionica i udjela u glavnici trgovačkih društava izvan javnog sektora </t>
  </si>
  <si>
    <t>Primici od zaduživanja</t>
  </si>
  <si>
    <t xml:space="preserve">Primljeni krediti i zajmovi od međunarodnih organizacija, institucija i tijela EU te inozemnih vlada </t>
  </si>
  <si>
    <t xml:space="preserve">Primljeni krediti i zajmovi od kreditnih i ostalih financijskih institucija u javnom sektoru </t>
  </si>
  <si>
    <t>Primljeni krediti i zajmovi od kreditnih i ostalih financijskih institucija izvan javnog sektora</t>
  </si>
  <si>
    <t xml:space="preserve">Primljeni zajmovi od trgovačkih društava i obrtnika izvan javnog sektora </t>
  </si>
  <si>
    <t xml:space="preserve">Primljeni zajmovi od drugih razina vlasti </t>
  </si>
  <si>
    <t xml:space="preserve">Primici od prodaje vrijednosnih papira iz portfelja </t>
  </si>
  <si>
    <t xml:space="preserve">Primici za komercijalne i blagajničke zapise </t>
  </si>
  <si>
    <t>Primici za obveznice</t>
  </si>
  <si>
    <t>Primici za opcije i druge financijske derivate</t>
  </si>
  <si>
    <t xml:space="preserve">Primci za ostale vrijednosne papire </t>
  </si>
  <si>
    <t xml:space="preserve">UKUPNI PRIHODI I PRIMICI </t>
  </si>
  <si>
    <t>Plan - izvor 52</t>
  </si>
  <si>
    <t>Plan - izvor 51</t>
  </si>
  <si>
    <t>632311600</t>
  </si>
  <si>
    <t>Tekuće pomoći od institucija i tijela EU - IPARD</t>
  </si>
  <si>
    <t>632311800</t>
  </si>
  <si>
    <t>Tekuće pomoći od institucija i tijela EU - refundacije putnih troškova</t>
  </si>
  <si>
    <t>632411600</t>
  </si>
  <si>
    <t>Kapitalne pomoći od institucija i tijela EU - IPARD</t>
  </si>
  <si>
    <t>Izvor 561</t>
  </si>
  <si>
    <t>632310551</t>
  </si>
  <si>
    <t>Tekuće pomoći od institucija i tijela EU - EAGF</t>
  </si>
  <si>
    <t>632310559</t>
  </si>
  <si>
    <t>632410551</t>
  </si>
  <si>
    <t>Kapitalne pomoći od institucija i tijela EU - EAGF</t>
  </si>
  <si>
    <t>632410559</t>
  </si>
  <si>
    <t>632310561</t>
  </si>
  <si>
    <t>Tekuće pomoći od institucija i tijela EU - ESF</t>
  </si>
  <si>
    <t>632410561</t>
  </si>
  <si>
    <t>Kapitalne pomoći od institucija i tijela EU - ESF</t>
  </si>
  <si>
    <t>izvor 55</t>
  </si>
  <si>
    <t>PRIJEDLOG FINANCIJSKOG PLANA ZA 2016. S PROJEKCIJAMA ZA 2017. I 2018. GODINU</t>
  </si>
  <si>
    <t xml:space="preserve">Naziv institucije: </t>
  </si>
  <si>
    <t>RKP:</t>
  </si>
  <si>
    <t>OIB:</t>
  </si>
  <si>
    <t>Plan - izvor 55</t>
  </si>
  <si>
    <t>Plan - izvor 561</t>
  </si>
  <si>
    <t>Plan - izvor 11</t>
  </si>
  <si>
    <t>Plan - izvor 12</t>
  </si>
  <si>
    <t>Projekcija za 2017.</t>
  </si>
  <si>
    <t>Projekcija za 2018.</t>
  </si>
  <si>
    <t>Znanstveni novaci, izdavačka djeltnost i časopis</t>
  </si>
  <si>
    <t>MYWEB</t>
  </si>
  <si>
    <t>Znanstvena novaci, izdavačaka djelatnost i časopis</t>
  </si>
  <si>
    <t>Institutu društvenih znanoti Ivo Pilar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</si>
</sst>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#,##0.00;[Red]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trike/>
      <sz val="9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Calibri"/>
      <family val="2"/>
    </font>
    <font>
      <sz val="8"/>
      <color rgb="FF008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rgb="FFC0C0C0"/>
        <bgColor rgb="FFFFFF00"/>
      </patternFill>
    </fill>
    <fill>
      <patternFill patternType="solid">
        <fgColor rgb="FFFFCC99"/>
        <bgColor indexed="64"/>
      </patternFill>
    </fill>
    <fill>
      <patternFill patternType="solid">
        <fgColor rgb="FFEFEF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C0C0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Gray">
        <fgColor rgb="FFC0C0C0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lightGray">
        <fgColor rgb="FFC0C0C0"/>
        <bgColor rgb="FFFFFFCC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00102615356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69696"/>
      </left>
      <right style="thin">
        <color rgb="FF969696"/>
      </right>
      <top style="thin">
        <color rgb="FF000000"/>
      </top>
      <bottom style="hair">
        <color rgb="FF9696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69696"/>
      </left>
      <right style="thin">
        <color rgb="FF969696"/>
      </right>
      <top style="hair">
        <color rgb="FF969696"/>
      </top>
      <bottom style="hair">
        <color rgb="FF969696"/>
      </bottom>
    </border>
    <border>
      <left style="thin">
        <color theme="0" tint="-0.3499799966812134"/>
      </left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/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 style="thin">
        <color rgb="FF969696"/>
      </left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/>
      <right style="thin">
        <color rgb="FF969696"/>
      </right>
      <top style="hair">
        <color rgb="FF969696"/>
      </top>
      <bottom style="hair">
        <color rgb="FF969696"/>
      </bottom>
    </border>
    <border>
      <left/>
      <right style="medium"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medium"/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 style="medium"/>
      <right style="thin">
        <color rgb="FF969696"/>
      </right>
      <top style="hair">
        <color rgb="FF969696"/>
      </top>
      <bottom style="hair">
        <color rgb="FF969696"/>
      </bottom>
    </border>
    <border>
      <left style="thin">
        <color rgb="FF969696"/>
      </left>
      <right style="medium"/>
      <top style="hair">
        <color rgb="FF969696"/>
      </top>
      <bottom style="hair">
        <color rgb="FF969696"/>
      </bottom>
    </border>
    <border>
      <left style="medium"/>
      <right style="thin">
        <color theme="0" tint="-0.3499799966812134"/>
      </right>
      <top style="hair">
        <color rgb="FF969696"/>
      </top>
      <bottom/>
    </border>
    <border>
      <left style="medium"/>
      <right style="thin">
        <color rgb="FF969696"/>
      </right>
      <top style="hair">
        <color rgb="FF969696"/>
      </top>
      <bottom/>
    </border>
    <border>
      <left style="thin">
        <color rgb="FF969696"/>
      </left>
      <right style="medium"/>
      <top style="hair">
        <color rgb="FF969696"/>
      </top>
      <bottom>
        <color indexed="63"/>
      </bottom>
    </border>
    <border>
      <left style="thin">
        <color rgb="FF969696"/>
      </left>
      <right style="thin">
        <color theme="0" tint="-0.3499799966812134"/>
      </right>
      <top style="hair">
        <color rgb="FF969696"/>
      </top>
      <bottom/>
    </border>
    <border>
      <left style="thin">
        <color rgb="FF969696"/>
      </left>
      <right style="thin">
        <color rgb="FF969696"/>
      </right>
      <top style="hair">
        <color rgb="FF969696"/>
      </top>
      <bottom/>
    </border>
    <border>
      <left/>
      <right style="medium"/>
      <top style="hair">
        <color rgb="FF969696"/>
      </top>
      <bottom>
        <color indexed="63"/>
      </bottom>
    </border>
    <border>
      <left/>
      <right/>
      <top style="hair">
        <color rgb="FF96969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hair">
        <color rgb="FF969696"/>
      </top>
      <bottom/>
    </border>
    <border>
      <left/>
      <right style="thin">
        <color theme="0" tint="-0.3499799966812134"/>
      </right>
      <top style="hair">
        <color rgb="FF969696"/>
      </top>
      <bottom>
        <color indexed="63"/>
      </bottom>
    </border>
    <border>
      <left style="medium"/>
      <right style="thin">
        <color rgb="FF969696"/>
      </right>
      <top style="medium"/>
      <bottom style="medium"/>
    </border>
    <border>
      <left style="thin">
        <color rgb="FF969696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969696"/>
      </left>
      <right/>
      <top style="medium"/>
      <bottom style="medium"/>
    </border>
    <border>
      <left style="thin">
        <color rgb="FF969696"/>
      </left>
      <right style="thin">
        <color theme="0" tint="-0.3499799966812134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/>
      <right style="thin">
        <color theme="0" tint="-0.3499799966812134"/>
      </right>
      <top style="medium"/>
      <bottom style="medium"/>
    </border>
    <border>
      <left style="medium"/>
      <right style="thin">
        <color rgb="FF969696"/>
      </right>
      <top>
        <color indexed="63"/>
      </top>
      <bottom style="hair">
        <color rgb="FF969696"/>
      </bottom>
    </border>
    <border>
      <left style="thin">
        <color rgb="FF969696"/>
      </left>
      <right style="medium"/>
      <top>
        <color indexed="63"/>
      </top>
      <bottom style="hair">
        <color rgb="FF969696"/>
      </bottom>
    </border>
    <border>
      <left/>
      <right style="thin">
        <color theme="0" tint="-0.3499799966812134"/>
      </right>
      <top>
        <color indexed="63"/>
      </top>
      <bottom style="hair">
        <color rgb="FF969696"/>
      </bottom>
    </border>
    <border>
      <left/>
      <right style="thin">
        <color rgb="FF969696"/>
      </right>
      <top>
        <color indexed="63"/>
      </top>
      <bottom style="hair">
        <color rgb="FF969696"/>
      </bottom>
    </border>
    <border>
      <left style="thin">
        <color rgb="FF969696"/>
      </left>
      <right style="thin">
        <color rgb="FF969696"/>
      </right>
      <top/>
      <bottom style="hair">
        <color rgb="FF969696"/>
      </bottom>
    </border>
    <border>
      <left style="thin">
        <color rgb="FF969696"/>
      </left>
      <right style="thin">
        <color theme="0" tint="-0.3499799966812134"/>
      </right>
      <top/>
      <bottom style="hair">
        <color rgb="FF969696"/>
      </bottom>
    </border>
    <border>
      <left/>
      <right style="medium"/>
      <top>
        <color indexed="63"/>
      </top>
      <bottom style="hair">
        <color rgb="FF969696"/>
      </bottom>
    </border>
    <border>
      <left style="thin">
        <color theme="0" tint="-0.3499799966812134"/>
      </left>
      <right style="thin">
        <color theme="0" tint="-0.3499799966812134"/>
      </right>
      <top/>
      <bottom style="hair">
        <color rgb="FF969696"/>
      </bottom>
    </border>
    <border>
      <left/>
      <right>
        <color indexed="63"/>
      </right>
      <top>
        <color indexed="63"/>
      </top>
      <bottom style="hair">
        <color rgb="FF969696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/>
      <bottom style="medium"/>
    </border>
    <border>
      <left style="medium"/>
      <right/>
      <top style="medium"/>
      <bottom style="thin">
        <color rgb="FF000000"/>
      </bottom>
    </border>
    <border>
      <left>
        <color indexed="63"/>
      </left>
      <right style="medium"/>
      <top style="medium"/>
      <bottom/>
    </border>
    <border>
      <left style="medium"/>
      <right style="thin">
        <color rgb="FF969696"/>
      </right>
      <top style="medium"/>
      <bottom style="hair">
        <color rgb="FF969696"/>
      </bottom>
    </border>
    <border>
      <left style="thin">
        <color rgb="FF969696"/>
      </left>
      <right style="thin">
        <color rgb="FF969696"/>
      </right>
      <top style="medium"/>
      <bottom style="hair">
        <color rgb="FF969696"/>
      </bottom>
    </border>
    <border>
      <left style="thin">
        <color rgb="FF969696"/>
      </left>
      <right style="medium"/>
      <top style="medium"/>
      <bottom style="hair">
        <color rgb="FF969696"/>
      </bottom>
    </border>
    <border>
      <left style="thin">
        <color rgb="FF969696"/>
      </left>
      <right style="thin">
        <color rgb="FF969696"/>
      </right>
      <top style="medium"/>
      <bottom style="medium"/>
    </border>
    <border>
      <left style="thin">
        <color rgb="FF969696"/>
      </left>
      <right>
        <color indexed="63"/>
      </right>
      <top/>
      <bottom style="hair">
        <color rgb="FF969696"/>
      </bottom>
    </border>
    <border>
      <left style="thin">
        <color rgb="FF969696"/>
      </left>
      <right/>
      <top style="hair">
        <color rgb="FF969696"/>
      </top>
      <bottom style="hair">
        <color rgb="FF969696"/>
      </bottom>
    </border>
    <border>
      <left style="thin">
        <color rgb="FF969696"/>
      </left>
      <right>
        <color indexed="63"/>
      </right>
      <top style="medium"/>
      <bottom style="hair">
        <color rgb="FF969696"/>
      </bottom>
    </border>
    <border>
      <left/>
      <right style="thin">
        <color rgb="FF969696"/>
      </right>
      <top style="medium"/>
      <bottom style="medium"/>
    </border>
    <border>
      <left style="medium"/>
      <right style="medium"/>
      <top style="hair">
        <color rgb="FF969696"/>
      </top>
      <bottom style="hair">
        <color rgb="FF96969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>
        <color rgb="FF969696"/>
      </bottom>
    </border>
    <border>
      <left style="medium"/>
      <right style="medium"/>
      <top style="medium"/>
      <bottom style="medium"/>
    </border>
    <border>
      <left style="medium"/>
      <right style="thin">
        <color rgb="FF969696"/>
      </right>
      <top style="thin">
        <color rgb="FF000000"/>
      </top>
      <bottom style="hair">
        <color rgb="FF969696"/>
      </bottom>
    </border>
    <border>
      <left style="medium"/>
      <right style="thin">
        <color rgb="FF969696"/>
      </right>
      <top style="hair">
        <color rgb="FF969696"/>
      </top>
      <bottom style="medium"/>
    </border>
    <border>
      <left style="thin">
        <color rgb="FF969696"/>
      </left>
      <right style="thin">
        <color rgb="FF969696"/>
      </right>
      <top style="hair">
        <color rgb="FF969696"/>
      </top>
      <bottom style="medium"/>
    </border>
    <border>
      <left style="thin">
        <color rgb="FF969696"/>
      </left>
      <right style="medium"/>
      <top style="hair">
        <color rgb="FF969696"/>
      </top>
      <bottom style="medium"/>
    </border>
    <border>
      <left style="thin">
        <color rgb="FF969696"/>
      </left>
      <right style="medium"/>
      <top style="thin">
        <color rgb="FF000000"/>
      </top>
      <bottom style="hair">
        <color rgb="FF969696"/>
      </bottom>
    </border>
    <border>
      <left style="thin">
        <color rgb="FF969696"/>
      </left>
      <right>
        <color indexed="63"/>
      </right>
      <top style="thin">
        <color rgb="FF000000"/>
      </top>
      <bottom style="hair">
        <color rgb="FF969696"/>
      </bottom>
    </border>
    <border>
      <left style="thin">
        <color rgb="FF969696"/>
      </left>
      <right>
        <color indexed="63"/>
      </right>
      <top style="hair">
        <color rgb="FF969696"/>
      </top>
      <bottom style="medium"/>
    </border>
    <border>
      <left style="medium"/>
      <right style="medium"/>
      <top/>
      <bottom style="hair">
        <color rgb="FF969696"/>
      </bottom>
    </border>
    <border>
      <left style="medium"/>
      <right style="medium"/>
      <top style="thin">
        <color rgb="FF000000"/>
      </top>
      <bottom style="hair">
        <color rgb="FF969696"/>
      </bottom>
    </border>
    <border>
      <left style="medium"/>
      <right style="medium"/>
      <top style="hair">
        <color rgb="FF969696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/>
      <bottom style="medium"/>
    </border>
    <border>
      <left/>
      <right style="thin">
        <color rgb="FF969696"/>
      </right>
      <top style="hair">
        <color rgb="FF969696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theme="0" tint="-0.3499799966812134"/>
      </left>
      <right style="thin">
        <color rgb="FF969696"/>
      </right>
      <top style="medium"/>
      <bottom style="medium"/>
    </border>
    <border>
      <left>
        <color indexed="63"/>
      </left>
      <right style="thin">
        <color rgb="FF969696"/>
      </right>
      <top style="hair">
        <color rgb="FF969696"/>
      </top>
      <bottom style="medium"/>
    </border>
    <border>
      <left style="medium"/>
      <right style="thin">
        <color theme="0" tint="-0.3499799966812134"/>
      </right>
      <top style="medium"/>
      <bottom style="hair">
        <color rgb="FF969696"/>
      </bottom>
    </border>
    <border>
      <left style="medium"/>
      <right style="thin">
        <color theme="0" tint="-0.3499799966812134"/>
      </right>
      <top style="hair">
        <color rgb="FF969696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theme="0" tint="-0.3499799966812134"/>
      </right>
      <top style="medium"/>
      <bottom style="hair">
        <color rgb="FF96969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173" fontId="47" fillId="32" borderId="9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3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" fillId="34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36" borderId="11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12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3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4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5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6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7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1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18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8" fillId="38" borderId="20" xfId="0" applyNumberFormat="1" applyFont="1" applyFill="1" applyBorder="1" applyAlignment="1" applyProtection="1">
      <alignment horizontal="left" vertical="center" wrapText="1"/>
      <protection hidden="1"/>
    </xf>
    <xf numFmtId="49" fontId="8" fillId="20" borderId="19" xfId="0" applyNumberFormat="1" applyFont="1" applyFill="1" applyBorder="1" applyAlignment="1" applyProtection="1">
      <alignment horizontal="left" vertical="center" wrapText="1"/>
      <protection hidden="1"/>
    </xf>
    <xf numFmtId="49" fontId="8" fillId="20" borderId="20" xfId="0" applyNumberFormat="1" applyFont="1" applyFill="1" applyBorder="1" applyAlignment="1" applyProtection="1">
      <alignment horizontal="left" vertical="center" wrapText="1"/>
      <protection hidden="1"/>
    </xf>
    <xf numFmtId="4" fontId="8" fillId="39" borderId="18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3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4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6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2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17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8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3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6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2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7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5" xfId="0" applyNumberFormat="1" applyFont="1" applyFill="1" applyBorder="1" applyAlignment="1" applyProtection="1">
      <alignment horizontal="right" vertical="center" shrinkToFit="1"/>
      <protection hidden="1"/>
    </xf>
    <xf numFmtId="49" fontId="3" fillId="20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20" borderId="20" xfId="0" applyNumberFormat="1" applyFont="1" applyFill="1" applyBorder="1" applyAlignment="1" applyProtection="1">
      <alignment horizontal="left" vertical="center" wrapText="1"/>
      <protection hidden="1"/>
    </xf>
    <xf numFmtId="4" fontId="3" fillId="39" borderId="18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3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2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6" xfId="0" applyNumberFormat="1" applyFont="1" applyFill="1" applyBorder="1" applyAlignment="1" applyProtection="1">
      <alignment horizontal="right" vertical="center" shrinkToFit="1"/>
      <protection hidden="1"/>
    </xf>
    <xf numFmtId="4" fontId="3" fillId="39" borderId="17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21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4" xfId="0" applyNumberFormat="1" applyFont="1" applyFill="1" applyBorder="1" applyAlignment="1" applyProtection="1">
      <alignment horizontal="right" vertical="center" shrinkToFit="1"/>
      <protection hidden="1"/>
    </xf>
    <xf numFmtId="4" fontId="8" fillId="40" borderId="11" xfId="0" applyNumberFormat="1" applyFont="1" applyFill="1" applyBorder="1" applyAlignment="1" applyProtection="1">
      <alignment horizontal="right" vertical="center" shrinkToFit="1"/>
      <protection hidden="1"/>
    </xf>
    <xf numFmtId="49" fontId="8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3" xfId="0" applyNumberFormat="1" applyFont="1" applyFill="1" applyBorder="1" applyAlignment="1" applyProtection="1">
      <alignment horizontal="left" vertical="center" wrapText="1"/>
      <protection hidden="1"/>
    </xf>
    <xf numFmtId="4" fontId="8" fillId="37" borderId="24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5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6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7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1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8" xfId="0" applyNumberFormat="1" applyFont="1" applyFill="1" applyBorder="1" applyAlignment="1" applyProtection="1">
      <alignment horizontal="right" vertical="center" shrinkToFit="1"/>
      <protection locked="0"/>
    </xf>
    <xf numFmtId="4" fontId="8" fillId="37" borderId="29" xfId="0" applyNumberFormat="1" applyFont="1" applyFill="1" applyBorder="1" applyAlignment="1" applyProtection="1">
      <alignment horizontal="right" vertical="center" shrinkToFit="1"/>
      <protection locked="0"/>
    </xf>
    <xf numFmtId="49" fontId="8" fillId="41" borderId="30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31" xfId="0" applyNumberFormat="1" applyFont="1" applyFill="1" applyBorder="1" applyAlignment="1" applyProtection="1">
      <alignment horizontal="left" vertical="center" wrapText="1"/>
      <protection hidden="1"/>
    </xf>
    <xf numFmtId="4" fontId="8" fillId="42" borderId="32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3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4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5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6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7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8" xfId="0" applyNumberFormat="1" applyFont="1" applyFill="1" applyBorder="1" applyAlignment="1" applyProtection="1">
      <alignment horizontal="right" vertical="center" shrinkToFit="1"/>
      <protection hidden="1"/>
    </xf>
    <xf numFmtId="4" fontId="8" fillId="42" borderId="39" xfId="0" applyNumberFormat="1" applyFont="1" applyFill="1" applyBorder="1" applyAlignment="1" applyProtection="1">
      <alignment horizontal="right" vertical="center" shrinkToFit="1"/>
      <protection hidden="1"/>
    </xf>
    <xf numFmtId="49" fontId="8" fillId="20" borderId="40" xfId="0" applyNumberFormat="1" applyFont="1" applyFill="1" applyBorder="1" applyAlignment="1" applyProtection="1">
      <alignment horizontal="left" vertical="center" wrapText="1"/>
      <protection hidden="1"/>
    </xf>
    <xf numFmtId="49" fontId="8" fillId="20" borderId="41" xfId="0" applyNumberFormat="1" applyFont="1" applyFill="1" applyBorder="1" applyAlignment="1" applyProtection="1">
      <alignment horizontal="left" vertical="center" wrapText="1"/>
      <protection hidden="1"/>
    </xf>
    <xf numFmtId="4" fontId="8" fillId="39" borderId="42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3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4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5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6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7" xfId="0" applyNumberFormat="1" applyFont="1" applyFill="1" applyBorder="1" applyAlignment="1" applyProtection="1">
      <alignment horizontal="right" vertical="center" shrinkToFit="1"/>
      <protection hidden="1"/>
    </xf>
    <xf numFmtId="4" fontId="8" fillId="39" borderId="48" xfId="0" applyNumberFormat="1" applyFont="1" applyFill="1" applyBorder="1" applyAlignment="1" applyProtection="1">
      <alignment horizontal="right" vertical="center" shrinkToFit="1"/>
      <protection hidden="1"/>
    </xf>
    <xf numFmtId="0" fontId="55" fillId="4" borderId="49" xfId="0" applyFont="1" applyFill="1" applyBorder="1" applyAlignment="1">
      <alignment horizontal="center" vertical="center" wrapText="1"/>
    </xf>
    <xf numFmtId="0" fontId="55" fillId="43" borderId="50" xfId="0" applyFont="1" applyFill="1" applyBorder="1" applyAlignment="1">
      <alignment horizontal="center" vertical="center"/>
    </xf>
    <xf numFmtId="0" fontId="55" fillId="43" borderId="51" xfId="0" applyFont="1" applyFill="1" applyBorder="1" applyAlignment="1">
      <alignment horizontal="center" vertical="center" wrapText="1"/>
    </xf>
    <xf numFmtId="0" fontId="55" fillId="43" borderId="52" xfId="0" applyFont="1" applyFill="1" applyBorder="1" applyAlignment="1">
      <alignment horizontal="center" vertical="center" wrapText="1"/>
    </xf>
    <xf numFmtId="0" fontId="55" fillId="43" borderId="53" xfId="0" applyFont="1" applyFill="1" applyBorder="1" applyAlignment="1">
      <alignment horizontal="center" vertical="center" wrapText="1"/>
    </xf>
    <xf numFmtId="0" fontId="55" fillId="10" borderId="54" xfId="0" applyFont="1" applyFill="1" applyBorder="1" applyAlignment="1" applyProtection="1">
      <alignment horizontal="left" vertical="center"/>
      <protection locked="0"/>
    </xf>
    <xf numFmtId="0" fontId="55" fillId="10" borderId="55" xfId="0" applyFont="1" applyFill="1" applyBorder="1" applyAlignment="1" applyProtection="1">
      <alignment horizontal="left" vertical="center"/>
      <protection locked="0"/>
    </xf>
    <xf numFmtId="4" fontId="5" fillId="44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11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19" xfId="0" applyNumberFormat="1" applyFont="1" applyFill="1" applyBorder="1" applyAlignment="1" applyProtection="1">
      <alignment horizontal="left" vertical="center" wrapText="1"/>
      <protection hidden="1"/>
    </xf>
    <xf numFmtId="4" fontId="5" fillId="44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20" borderId="19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9" xfId="0" applyNumberFormat="1" applyFont="1" applyFill="1" applyBorder="1" applyAlignment="1" applyProtection="1">
      <alignment horizontal="left" vertical="center" wrapText="1"/>
      <protection hidden="1"/>
    </xf>
    <xf numFmtId="4" fontId="5" fillId="34" borderId="20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0" borderId="19" xfId="0" applyNumberFormat="1" applyFont="1" applyFill="1" applyBorder="1" applyAlignment="1" applyProtection="1">
      <alignment horizontal="left" vertical="center" wrapText="1"/>
      <protection hidden="1"/>
    </xf>
    <xf numFmtId="4" fontId="5" fillId="35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56" xfId="0" applyNumberFormat="1" applyFont="1" applyFill="1" applyBorder="1" applyAlignment="1" applyProtection="1">
      <alignment horizontal="left" vertical="center" wrapText="1"/>
      <protection hidden="1"/>
    </xf>
    <xf numFmtId="4" fontId="5" fillId="44" borderId="57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58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30" xfId="0" applyNumberFormat="1" applyFont="1" applyFill="1" applyBorder="1" applyAlignment="1" applyProtection="1">
      <alignment horizontal="right" vertical="center" wrapText="1"/>
      <protection hidden="1"/>
    </xf>
    <xf numFmtId="4" fontId="5" fillId="44" borderId="59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31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60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61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61" xfId="0" applyNumberFormat="1" applyFont="1" applyFill="1" applyBorder="1" applyAlignment="1" applyProtection="1">
      <alignment horizontal="left" vertical="center" shrinkToFit="1"/>
      <protection hidden="1"/>
    </xf>
    <xf numFmtId="49" fontId="5" fillId="20" borderId="6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61" xfId="0" applyNumberFormat="1" applyFont="1" applyFill="1" applyBorder="1" applyAlignment="1" applyProtection="1">
      <alignment horizontal="left" vertical="center" wrapText="1"/>
      <protection hidden="1"/>
    </xf>
    <xf numFmtId="49" fontId="5" fillId="20" borderId="61" xfId="0" applyNumberFormat="1" applyFont="1" applyFill="1" applyBorder="1" applyAlignment="1" applyProtection="1">
      <alignment horizontal="left" vertical="center" wrapText="1" shrinkToFit="1"/>
      <protection hidden="1"/>
    </xf>
    <xf numFmtId="49" fontId="5" fillId="20" borderId="61" xfId="0" applyNumberFormat="1" applyFont="1" applyFill="1" applyBorder="1" applyAlignment="1" applyProtection="1">
      <alignment horizontal="left" vertical="center" shrinkToFit="1"/>
      <protection hidden="1"/>
    </xf>
    <xf numFmtId="49" fontId="5" fillId="41" borderId="61" xfId="0" applyNumberFormat="1" applyFont="1" applyFill="1" applyBorder="1" applyAlignment="1" applyProtection="1">
      <alignment horizontal="left" vertical="center" wrapText="1" shrinkToFit="1"/>
      <protection hidden="1"/>
    </xf>
    <xf numFmtId="49" fontId="5" fillId="0" borderId="61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62" xfId="0" applyNumberFormat="1" applyFont="1" applyFill="1" applyBorder="1" applyAlignment="1" applyProtection="1">
      <alignment horizontal="left" vertical="center" wrapText="1"/>
      <protection hidden="1"/>
    </xf>
    <xf numFmtId="4" fontId="5" fillId="45" borderId="15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5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3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4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64" xfId="0" applyNumberFormat="1" applyFont="1" applyFill="1" applyBorder="1" applyAlignment="1">
      <alignment horizontal="right" vertical="center" shrinkToFit="1"/>
    </xf>
    <xf numFmtId="4" fontId="5" fillId="45" borderId="64" xfId="0" applyNumberFormat="1" applyFont="1" applyFill="1" applyBorder="1" applyAlignment="1">
      <alignment horizontal="right" vertical="center" shrinkToFit="1"/>
    </xf>
    <xf numFmtId="4" fontId="5" fillId="0" borderId="65" xfId="0" applyNumberFormat="1" applyFont="1" applyFill="1" applyBorder="1" applyAlignment="1" applyProtection="1">
      <alignment/>
      <protection locked="0"/>
    </xf>
    <xf numFmtId="4" fontId="5" fillId="45" borderId="64" xfId="0" applyNumberFormat="1" applyFont="1" applyFill="1" applyBorder="1" applyAlignment="1" applyProtection="1">
      <alignment horizontal="right" vertical="center" shrinkToFit="1"/>
      <protection/>
    </xf>
    <xf numFmtId="4" fontId="5" fillId="45" borderId="64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64" xfId="0" applyNumberFormat="1" applyFont="1" applyFill="1" applyBorder="1" applyAlignment="1" applyProtection="1">
      <alignment horizontal="right" vertical="center" shrinkToFit="1"/>
      <protection locked="0"/>
    </xf>
    <xf numFmtId="4" fontId="5" fillId="44" borderId="66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7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>
      <alignment vertical="center"/>
    </xf>
    <xf numFmtId="4" fontId="5" fillId="35" borderId="44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44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locked="0"/>
    </xf>
    <xf numFmtId="4" fontId="5" fillId="44" borderId="9" xfId="0" applyNumberFormat="1" applyFont="1" applyFill="1" applyBorder="1" applyAlignment="1" applyProtection="1">
      <alignment horizontal="right" vertical="center" shrinkToFit="1"/>
      <protection hidden="1"/>
    </xf>
    <xf numFmtId="4" fontId="5" fillId="36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68" xfId="0" applyNumberFormat="1" applyFont="1" applyFill="1" applyBorder="1" applyAlignment="1" applyProtection="1">
      <alignment horizontal="left" vertical="center" wrapText="1"/>
      <protection hidden="1"/>
    </xf>
    <xf numFmtId="4" fontId="5" fillId="35" borderId="41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20" borderId="69" xfId="0" applyNumberFormat="1" applyFont="1" applyFill="1" applyBorder="1" applyAlignment="1" applyProtection="1">
      <alignment horizontal="left" vertical="center" wrapText="1"/>
      <protection hidden="1"/>
    </xf>
    <xf numFmtId="4" fontId="5" fillId="45" borderId="70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71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72" xfId="0" applyNumberFormat="1" applyFont="1" applyFill="1" applyBorder="1" applyAlignment="1" applyProtection="1">
      <alignment horizontal="right" vertical="center" shrinkToFit="1"/>
      <protection hidden="1"/>
    </xf>
    <xf numFmtId="49" fontId="5" fillId="41" borderId="73" xfId="0" applyNumberFormat="1" applyFont="1" applyFill="1" applyBorder="1" applyAlignment="1" applyProtection="1">
      <alignment horizontal="left" vertical="center" wrapText="1"/>
      <protection hidden="1"/>
    </xf>
    <xf numFmtId="49" fontId="5" fillId="20" borderId="74" xfId="0" applyNumberFormat="1" applyFont="1" applyFill="1" applyBorder="1" applyAlignment="1" applyProtection="1">
      <alignment horizontal="left" vertical="center" wrapText="1"/>
      <protection hidden="1"/>
    </xf>
    <xf numFmtId="4" fontId="5" fillId="0" borderId="75" xfId="0" applyNumberFormat="1" applyFont="1" applyFill="1" applyBorder="1" applyAlignment="1" applyProtection="1">
      <alignment horizontal="right" vertical="center" shrinkToFit="1"/>
      <protection locked="0"/>
    </xf>
    <xf numFmtId="4" fontId="5" fillId="44" borderId="76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77" xfId="0" applyNumberFormat="1" applyFont="1" applyFill="1" applyBorder="1" applyAlignment="1">
      <alignment horizontal="right" vertical="center" shrinkToFit="1"/>
    </xf>
    <xf numFmtId="49" fontId="4" fillId="41" borderId="33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>
      <alignment/>
    </xf>
    <xf numFmtId="4" fontId="5" fillId="0" borderId="15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56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34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69" xfId="0" applyNumberFormat="1" applyFont="1" applyFill="1" applyBorder="1" applyAlignment="1" applyProtection="1">
      <alignment horizontal="right" vertical="center" shrinkToFit="1"/>
      <protection hidden="1"/>
    </xf>
    <xf numFmtId="4" fontId="5" fillId="46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5" borderId="16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16" xfId="0" applyNumberFormat="1" applyFont="1" applyFill="1" applyBorder="1" applyAlignment="1" applyProtection="1">
      <alignment horizontal="right" vertical="center" shrinkToFit="1"/>
      <protection hidden="1"/>
    </xf>
    <xf numFmtId="4" fontId="5" fillId="36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35" borderId="40" xfId="0" applyNumberFormat="1" applyFont="1" applyFill="1" applyBorder="1" applyAlignment="1" applyProtection="1">
      <alignment horizontal="right" vertical="center" shrinkToFit="1"/>
      <protection hidden="1"/>
    </xf>
    <xf numFmtId="4" fontId="5" fillId="44" borderId="68" xfId="0" applyNumberFormat="1" applyFont="1" applyFill="1" applyBorder="1" applyAlignment="1" applyProtection="1">
      <alignment horizontal="right" vertical="center" shrinkToFit="1"/>
      <protection hidden="1"/>
    </xf>
    <xf numFmtId="0" fontId="6" fillId="6" borderId="0" xfId="0" applyFont="1" applyFill="1" applyBorder="1" applyAlignment="1" applyProtection="1">
      <alignment/>
      <protection hidden="1"/>
    </xf>
    <xf numFmtId="0" fontId="2" fillId="6" borderId="78" xfId="0" applyFont="1" applyFill="1" applyBorder="1" applyAlignment="1" applyProtection="1">
      <alignment/>
      <protection hidden="1"/>
    </xf>
    <xf numFmtId="0" fontId="3" fillId="47" borderId="79" xfId="0" applyFont="1" applyFill="1" applyBorder="1" applyAlignment="1" applyProtection="1">
      <alignment horizontal="center" vertical="center" wrapText="1"/>
      <protection hidden="1"/>
    </xf>
    <xf numFmtId="0" fontId="3" fillId="47" borderId="80" xfId="0" applyFont="1" applyFill="1" applyBorder="1" applyAlignment="1" applyProtection="1">
      <alignment horizontal="center" vertical="center"/>
      <protection hidden="1"/>
    </xf>
    <xf numFmtId="0" fontId="9" fillId="47" borderId="81" xfId="0" applyFont="1" applyFill="1" applyBorder="1" applyAlignment="1" applyProtection="1">
      <alignment horizontal="center" vertical="center" wrapText="1"/>
      <protection hidden="1"/>
    </xf>
    <xf numFmtId="0" fontId="9" fillId="47" borderId="82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right"/>
      <protection hidden="1"/>
    </xf>
    <xf numFmtId="0" fontId="6" fillId="6" borderId="78" xfId="0" applyFont="1" applyFill="1" applyBorder="1" applyAlignment="1" applyProtection="1">
      <alignment/>
      <protection locked="0"/>
    </xf>
    <xf numFmtId="0" fontId="12" fillId="6" borderId="83" xfId="0" applyFont="1" applyFill="1" applyBorder="1" applyAlignment="1" applyProtection="1">
      <alignment/>
      <protection hidden="1"/>
    </xf>
    <xf numFmtId="0" fontId="11" fillId="6" borderId="80" xfId="0" applyFont="1" applyFill="1" applyBorder="1" applyAlignment="1" applyProtection="1">
      <alignment/>
      <protection hidden="1"/>
    </xf>
    <xf numFmtId="0" fontId="2" fillId="6" borderId="80" xfId="0" applyFont="1" applyFill="1" applyBorder="1" applyAlignment="1" applyProtection="1">
      <alignment/>
      <protection hidden="1"/>
    </xf>
    <xf numFmtId="0" fontId="6" fillId="6" borderId="84" xfId="0" applyFont="1" applyFill="1" applyBorder="1" applyAlignment="1" applyProtection="1">
      <alignment/>
      <protection hidden="1"/>
    </xf>
    <xf numFmtId="0" fontId="2" fillId="6" borderId="84" xfId="0" applyFont="1" applyFill="1" applyBorder="1" applyAlignment="1" applyProtection="1">
      <alignment/>
      <protection hidden="1"/>
    </xf>
    <xf numFmtId="0" fontId="2" fillId="6" borderId="85" xfId="0" applyFont="1" applyFill="1" applyBorder="1" applyAlignment="1" applyProtection="1">
      <alignment/>
      <protection hidden="1"/>
    </xf>
    <xf numFmtId="4" fontId="5" fillId="0" borderId="65" xfId="0" applyNumberFormat="1" applyFont="1" applyFill="1" applyBorder="1" applyAlignment="1" applyProtection="1">
      <alignment horizontal="right" vertical="center" shrinkToFit="1"/>
      <protection locked="0"/>
    </xf>
    <xf numFmtId="4" fontId="5" fillId="48" borderId="64" xfId="0" applyNumberFormat="1" applyFont="1" applyFill="1" applyBorder="1" applyAlignment="1" applyProtection="1">
      <alignment horizontal="right" vertical="center" shrinkToFit="1"/>
      <protection hidden="1"/>
    </xf>
    <xf numFmtId="4" fontId="5" fillId="48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48" borderId="11" xfId="0" applyNumberFormat="1" applyFont="1" applyFill="1" applyBorder="1" applyAlignment="1" applyProtection="1">
      <alignment horizontal="right" vertical="center" shrinkToFit="1"/>
      <protection hidden="1"/>
    </xf>
    <xf numFmtId="4" fontId="5" fillId="48" borderId="20" xfId="0" applyNumberFormat="1" applyFont="1" applyFill="1" applyBorder="1" applyAlignment="1" applyProtection="1">
      <alignment horizontal="right" vertical="center" shrinkToFit="1"/>
      <protection hidden="1"/>
    </xf>
    <xf numFmtId="49" fontId="5" fillId="0" borderId="61" xfId="0" applyNumberFormat="1" applyFont="1" applyFill="1" applyBorder="1" applyAlignment="1" applyProtection="1">
      <alignment horizontal="left" vertical="center" wrapText="1" shrinkToFit="1"/>
      <protection hidden="1"/>
    </xf>
    <xf numFmtId="49" fontId="5" fillId="0" borderId="61" xfId="0" applyNumberFormat="1" applyFont="1" applyFill="1" applyBorder="1" applyAlignment="1" applyProtection="1">
      <alignment horizontal="left" vertical="center" shrinkToFit="1"/>
      <protection hidden="1"/>
    </xf>
    <xf numFmtId="0" fontId="55" fillId="43" borderId="86" xfId="0" applyFont="1" applyFill="1" applyBorder="1" applyAlignment="1">
      <alignment horizontal="center" vertical="center" wrapText="1"/>
    </xf>
    <xf numFmtId="4" fontId="8" fillId="40" borderId="29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87" xfId="0" applyNumberFormat="1" applyFont="1" applyFill="1" applyBorder="1" applyAlignment="1" applyProtection="1">
      <alignment horizontal="right" vertical="center" shrinkToFit="1"/>
      <protection locked="0"/>
    </xf>
    <xf numFmtId="0" fontId="55" fillId="43" borderId="88" xfId="0" applyFont="1" applyFill="1" applyBorder="1" applyAlignment="1">
      <alignment horizontal="center" vertical="center"/>
    </xf>
    <xf numFmtId="4" fontId="8" fillId="42" borderId="89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90" xfId="0" applyNumberFormat="1" applyFont="1" applyFill="1" applyBorder="1" applyAlignment="1" applyProtection="1">
      <alignment horizontal="right" vertical="center" shrinkToFit="1"/>
      <protection locked="0"/>
    </xf>
    <xf numFmtId="4" fontId="8" fillId="39" borderId="91" xfId="0" applyNumberFormat="1" applyFont="1" applyFill="1" applyBorder="1" applyAlignment="1" applyProtection="1">
      <alignment horizontal="right" vertical="center" shrinkToFit="1"/>
      <protection hidden="1"/>
    </xf>
    <xf numFmtId="4" fontId="8" fillId="37" borderId="92" xfId="0" applyNumberFormat="1" applyFont="1" applyFill="1" applyBorder="1" applyAlignment="1" applyProtection="1">
      <alignment horizontal="right" vertical="center" shrinkToFit="1"/>
      <protection locked="0"/>
    </xf>
    <xf numFmtId="0" fontId="55" fillId="43" borderId="8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5" fillId="43" borderId="93" xfId="0" applyFont="1" applyFill="1" applyBorder="1" applyAlignment="1">
      <alignment horizontal="center" vertical="center" wrapText="1"/>
    </xf>
    <xf numFmtId="4" fontId="8" fillId="39" borderId="94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65" xfId="0" applyNumberFormat="1" applyFont="1" applyFill="1" applyBorder="1" applyAlignment="1" applyProtection="1">
      <alignment wrapText="1"/>
      <protection locked="0"/>
    </xf>
    <xf numFmtId="0" fontId="10" fillId="49" borderId="32" xfId="0" applyFont="1" applyFill="1" applyBorder="1" applyAlignment="1" applyProtection="1">
      <alignment horizontal="left" vertical="center"/>
      <protection hidden="1"/>
    </xf>
    <xf numFmtId="0" fontId="10" fillId="49" borderId="36" xfId="0" applyFont="1" applyFill="1" applyBorder="1" applyAlignment="1" applyProtection="1">
      <alignment horizontal="left" vertical="center"/>
      <protection hidden="1"/>
    </xf>
    <xf numFmtId="0" fontId="10" fillId="49" borderId="35" xfId="0" applyFont="1" applyFill="1" applyBorder="1" applyAlignment="1" applyProtection="1">
      <alignment horizontal="left" vertical="center"/>
      <protection hidden="1"/>
    </xf>
    <xf numFmtId="49" fontId="10" fillId="50" borderId="32" xfId="0" applyNumberFormat="1" applyFont="1" applyFill="1" applyBorder="1" applyAlignment="1">
      <alignment horizontal="left" vertical="center"/>
    </xf>
    <xf numFmtId="49" fontId="10" fillId="50" borderId="36" xfId="0" applyNumberFormat="1" applyFont="1" applyFill="1" applyBorder="1" applyAlignment="1">
      <alignment horizontal="left" vertical="center"/>
    </xf>
    <xf numFmtId="49" fontId="10" fillId="50" borderId="35" xfId="0" applyNumberFormat="1" applyFont="1" applyFill="1" applyBorder="1" applyAlignment="1">
      <alignment horizontal="left" vertical="center"/>
    </xf>
    <xf numFmtId="0" fontId="2" fillId="6" borderId="80" xfId="0" applyFont="1" applyFill="1" applyBorder="1" applyAlignment="1" applyProtection="1">
      <alignment horizontal="center"/>
      <protection hidden="1"/>
    </xf>
    <xf numFmtId="0" fontId="2" fillId="6" borderId="55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95" xfId="0" applyFont="1" applyFill="1" applyBorder="1" applyAlignment="1" applyProtection="1">
      <alignment horizontal="center"/>
      <protection hidden="1"/>
    </xf>
    <xf numFmtId="0" fontId="2" fillId="6" borderId="96" xfId="0" applyFont="1" applyFill="1" applyBorder="1" applyAlignment="1" applyProtection="1">
      <alignment horizontal="center"/>
      <protection hidden="1"/>
    </xf>
    <xf numFmtId="0" fontId="2" fillId="6" borderId="97" xfId="0" applyFont="1" applyFill="1" applyBorder="1" applyAlignment="1" applyProtection="1">
      <alignment horizontal="center"/>
      <protection hidden="1"/>
    </xf>
    <xf numFmtId="0" fontId="2" fillId="6" borderId="78" xfId="0" applyFont="1" applyFill="1" applyBorder="1" applyAlignment="1" applyProtection="1">
      <alignment horizontal="center"/>
      <protection locked="0"/>
    </xf>
    <xf numFmtId="0" fontId="2" fillId="6" borderId="98" xfId="0" applyFont="1" applyFill="1" applyBorder="1" applyAlignment="1" applyProtection="1">
      <alignment horizontal="center"/>
      <protection locked="0"/>
    </xf>
    <xf numFmtId="0" fontId="55" fillId="51" borderId="99" xfId="0" applyFont="1" applyFill="1" applyBorder="1" applyAlignment="1" applyProtection="1">
      <alignment horizontal="center" vertical="center"/>
      <protection locked="0"/>
    </xf>
    <xf numFmtId="0" fontId="55" fillId="51" borderId="100" xfId="0" applyFont="1" applyFill="1" applyBorder="1" applyAlignment="1" applyProtection="1">
      <alignment horizontal="center" vertical="center"/>
      <protection locked="0"/>
    </xf>
    <xf numFmtId="0" fontId="55" fillId="51" borderId="101" xfId="0" applyFont="1" applyFill="1" applyBorder="1" applyAlignment="1" applyProtection="1">
      <alignment horizontal="center" vertical="center"/>
      <protection locked="0"/>
    </xf>
    <xf numFmtId="0" fontId="55" fillId="51" borderId="99" xfId="0" applyFont="1" applyFill="1" applyBorder="1" applyAlignment="1" applyProtection="1">
      <alignment horizontal="center" vertical="center" wrapText="1"/>
      <protection locked="0"/>
    </xf>
    <xf numFmtId="0" fontId="55" fillId="51" borderId="10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tyle 1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8"/>
  <sheetViews>
    <sheetView zoomScale="90" zoomScaleNormal="90" zoomScalePageLayoutView="0" workbookViewId="0" topLeftCell="A1">
      <pane xSplit="2" ySplit="6" topLeftCell="C32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6" sqref="C66"/>
    </sheetView>
  </sheetViews>
  <sheetFormatPr defaultColWidth="9.140625" defaultRowHeight="15"/>
  <cols>
    <col min="1" max="1" width="15.8515625" style="6" customWidth="1"/>
    <col min="2" max="2" width="66.8515625" style="6" customWidth="1"/>
    <col min="3" max="12" width="12.7109375" style="6" customWidth="1"/>
    <col min="13" max="16384" width="9.140625" style="6" customWidth="1"/>
  </cols>
  <sheetData>
    <row r="1" spans="1:12" ht="36" customHeight="1">
      <c r="A1" s="166" t="s">
        <v>645</v>
      </c>
      <c r="B1" s="167"/>
      <c r="C1" s="168"/>
      <c r="D1" s="168"/>
      <c r="E1" s="168"/>
      <c r="F1" s="198"/>
      <c r="G1" s="198"/>
      <c r="H1" s="198"/>
      <c r="I1" s="198"/>
      <c r="J1" s="198"/>
      <c r="K1" s="198"/>
      <c r="L1" s="199"/>
    </row>
    <row r="2" spans="1:12" s="127" customFormat="1" ht="30" customHeight="1">
      <c r="A2" s="169" t="s">
        <v>646</v>
      </c>
      <c r="B2" s="165" t="s">
        <v>658</v>
      </c>
      <c r="C2" s="164" t="s">
        <v>647</v>
      </c>
      <c r="D2" s="204">
        <v>3105</v>
      </c>
      <c r="E2" s="204"/>
      <c r="F2" s="200"/>
      <c r="G2" s="200"/>
      <c r="H2" s="200"/>
      <c r="I2" s="200"/>
      <c r="J2" s="200"/>
      <c r="K2" s="200"/>
      <c r="L2" s="201"/>
    </row>
    <row r="3" spans="1:12" s="127" customFormat="1" ht="30" customHeight="1">
      <c r="A3" s="170"/>
      <c r="B3" s="158"/>
      <c r="C3" s="164" t="s">
        <v>648</v>
      </c>
      <c r="D3" s="205">
        <v>328405749</v>
      </c>
      <c r="E3" s="205"/>
      <c r="F3" s="200"/>
      <c r="G3" s="200"/>
      <c r="H3" s="200"/>
      <c r="I3" s="200"/>
      <c r="J3" s="200"/>
      <c r="K3" s="200"/>
      <c r="L3" s="201"/>
    </row>
    <row r="4" spans="1:12" s="127" customFormat="1" ht="13.5" customHeight="1" thickBot="1">
      <c r="A4" s="171"/>
      <c r="B4" s="159"/>
      <c r="C4" s="159"/>
      <c r="D4" s="159"/>
      <c r="E4" s="159"/>
      <c r="F4" s="202"/>
      <c r="G4" s="202"/>
      <c r="H4" s="202"/>
      <c r="I4" s="202"/>
      <c r="J4" s="202"/>
      <c r="K4" s="202"/>
      <c r="L4" s="203"/>
    </row>
    <row r="5" spans="1:12" ht="30" customHeight="1" thickBot="1">
      <c r="A5" s="160" t="s">
        <v>0</v>
      </c>
      <c r="B5" s="161" t="s">
        <v>1</v>
      </c>
      <c r="C5" s="162" t="s">
        <v>580</v>
      </c>
      <c r="D5" s="162" t="s">
        <v>491</v>
      </c>
      <c r="E5" s="162" t="s">
        <v>492</v>
      </c>
      <c r="F5" s="162" t="s">
        <v>582</v>
      </c>
      <c r="G5" s="162" t="s">
        <v>581</v>
      </c>
      <c r="H5" s="162" t="s">
        <v>644</v>
      </c>
      <c r="I5" s="162" t="s">
        <v>633</v>
      </c>
      <c r="J5" s="162" t="s">
        <v>493</v>
      </c>
      <c r="K5" s="162" t="s">
        <v>494</v>
      </c>
      <c r="L5" s="163" t="s">
        <v>495</v>
      </c>
    </row>
    <row r="6" spans="1:13" ht="15.75" thickBot="1">
      <c r="A6" s="192" t="s">
        <v>496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  <c r="M6" s="124"/>
    </row>
    <row r="7" spans="1:13" ht="15">
      <c r="A7" s="87">
        <v>6</v>
      </c>
      <c r="B7" s="102" t="s">
        <v>458</v>
      </c>
      <c r="C7" s="122">
        <f aca="true" t="shared" si="0" ref="C7:L7">C8+C45+C53+C92+C123+C141+C148+C155</f>
        <v>20725972</v>
      </c>
      <c r="D7" s="146">
        <f t="shared" si="0"/>
        <v>700000</v>
      </c>
      <c r="E7" s="97">
        <f t="shared" si="0"/>
        <v>506803</v>
      </c>
      <c r="F7" s="97">
        <f t="shared" si="0"/>
        <v>0</v>
      </c>
      <c r="G7" s="97">
        <f t="shared" si="0"/>
        <v>0</v>
      </c>
      <c r="H7" s="97">
        <f t="shared" si="0"/>
        <v>310000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8">
        <f t="shared" si="0"/>
        <v>0</v>
      </c>
      <c r="M7" s="7"/>
    </row>
    <row r="8" spans="1:12" ht="15">
      <c r="A8" s="88">
        <v>61</v>
      </c>
      <c r="B8" s="103" t="s">
        <v>459</v>
      </c>
      <c r="C8" s="115">
        <f aca="true" t="shared" si="1" ref="C8:L8">C9+C18+C24+C30+C38+C41</f>
        <v>0</v>
      </c>
      <c r="D8" s="147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>H9+H18+H24+H30+H38+H41</f>
        <v>0</v>
      </c>
      <c r="I8" s="85">
        <f>I9+I18+I24+I30+I38+I41</f>
        <v>0</v>
      </c>
      <c r="J8" s="85">
        <f t="shared" si="1"/>
        <v>0</v>
      </c>
      <c r="K8" s="85">
        <f t="shared" si="1"/>
        <v>0</v>
      </c>
      <c r="L8" s="89">
        <f t="shared" si="1"/>
        <v>0</v>
      </c>
    </row>
    <row r="9" spans="1:12" ht="15" hidden="1">
      <c r="A9" s="88">
        <v>611</v>
      </c>
      <c r="B9" s="103" t="s">
        <v>2</v>
      </c>
      <c r="C9" s="115">
        <f aca="true" t="shared" si="2" ref="C9:L9">SUM(C10:C15)-C16-C17</f>
        <v>0</v>
      </c>
      <c r="D9" s="147">
        <f t="shared" si="2"/>
        <v>0</v>
      </c>
      <c r="E9" s="85">
        <f t="shared" si="2"/>
        <v>0</v>
      </c>
      <c r="F9" s="85">
        <f t="shared" si="2"/>
        <v>0</v>
      </c>
      <c r="G9" s="85">
        <f t="shared" si="2"/>
        <v>0</v>
      </c>
      <c r="H9" s="85">
        <f>SUM(H10:H15)-H16-H17</f>
        <v>0</v>
      </c>
      <c r="I9" s="85">
        <f>SUM(I10:I15)-I16-I17</f>
        <v>0</v>
      </c>
      <c r="J9" s="85">
        <f t="shared" si="2"/>
        <v>0</v>
      </c>
      <c r="K9" s="85">
        <f t="shared" si="2"/>
        <v>0</v>
      </c>
      <c r="L9" s="89">
        <f t="shared" si="2"/>
        <v>0</v>
      </c>
    </row>
    <row r="10" spans="1:12" ht="15" hidden="1">
      <c r="A10" s="88">
        <v>6111</v>
      </c>
      <c r="B10" s="103" t="s">
        <v>3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2" ht="15" hidden="1">
      <c r="A11" s="88">
        <v>6112</v>
      </c>
      <c r="B11" s="103" t="s">
        <v>4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2" ht="15" hidden="1">
      <c r="A12" s="88">
        <v>6113</v>
      </c>
      <c r="B12" s="103" t="s">
        <v>5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2" ht="15" hidden="1">
      <c r="A13" s="88">
        <v>6114</v>
      </c>
      <c r="B13" s="103" t="s">
        <v>6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2" ht="15" hidden="1">
      <c r="A14" s="88">
        <v>6115</v>
      </c>
      <c r="B14" s="103" t="s">
        <v>7</v>
      </c>
      <c r="C14" s="116">
        <v>0</v>
      </c>
      <c r="D14" s="151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3">
        <v>0</v>
      </c>
    </row>
    <row r="15" spans="1:12" ht="15" hidden="1">
      <c r="A15" s="88">
        <v>6116</v>
      </c>
      <c r="B15" s="103" t="s">
        <v>8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2" ht="15" hidden="1">
      <c r="A16" s="88">
        <v>6117</v>
      </c>
      <c r="B16" s="103" t="s">
        <v>9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t="15" hidden="1">
      <c r="A17" s="88">
        <v>6119</v>
      </c>
      <c r="B17" s="103" t="s">
        <v>10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t="15" hidden="1">
      <c r="A18" s="88">
        <v>612</v>
      </c>
      <c r="B18" s="103" t="s">
        <v>11</v>
      </c>
      <c r="C18" s="115">
        <f aca="true" t="shared" si="3" ref="C18:L18">SUM(C19:C22)-C23</f>
        <v>0</v>
      </c>
      <c r="D18" s="147">
        <f t="shared" si="3"/>
        <v>0</v>
      </c>
      <c r="E18" s="85">
        <f t="shared" si="3"/>
        <v>0</v>
      </c>
      <c r="F18" s="85">
        <f t="shared" si="3"/>
        <v>0</v>
      </c>
      <c r="G18" s="85">
        <f t="shared" si="3"/>
        <v>0</v>
      </c>
      <c r="H18" s="85">
        <f>SUM(H19:H22)-H23</f>
        <v>0</v>
      </c>
      <c r="I18" s="85">
        <f>SUM(I19:I22)-I23</f>
        <v>0</v>
      </c>
      <c r="J18" s="85">
        <f t="shared" si="3"/>
        <v>0</v>
      </c>
      <c r="K18" s="85">
        <f t="shared" si="3"/>
        <v>0</v>
      </c>
      <c r="L18" s="89">
        <f t="shared" si="3"/>
        <v>0</v>
      </c>
    </row>
    <row r="19" spans="1:12" ht="15" hidden="1">
      <c r="A19" s="88">
        <v>6121</v>
      </c>
      <c r="B19" s="103" t="s">
        <v>12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t="15" hidden="1">
      <c r="A20" s="88">
        <v>6122</v>
      </c>
      <c r="B20" s="103" t="s">
        <v>13</v>
      </c>
      <c r="C20" s="116">
        <v>0</v>
      </c>
      <c r="D20" s="151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3">
        <v>0</v>
      </c>
    </row>
    <row r="21" spans="1:12" ht="15" hidden="1">
      <c r="A21" s="88">
        <v>6123</v>
      </c>
      <c r="B21" s="104" t="s">
        <v>14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t="15" hidden="1">
      <c r="A22" s="88">
        <v>6124</v>
      </c>
      <c r="B22" s="103" t="s">
        <v>15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t="15" hidden="1">
      <c r="A23" s="88">
        <v>6125</v>
      </c>
      <c r="B23" s="103" t="s">
        <v>16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t="15" hidden="1">
      <c r="A24" s="88">
        <v>613</v>
      </c>
      <c r="B24" s="103" t="s">
        <v>17</v>
      </c>
      <c r="C24" s="115">
        <f aca="true" t="shared" si="4" ref="C24:L24">SUM(C25:C29)</f>
        <v>0</v>
      </c>
      <c r="D24" s="147">
        <f t="shared" si="4"/>
        <v>0</v>
      </c>
      <c r="E24" s="85">
        <f t="shared" si="4"/>
        <v>0</v>
      </c>
      <c r="F24" s="85">
        <f t="shared" si="4"/>
        <v>0</v>
      </c>
      <c r="G24" s="85">
        <f t="shared" si="4"/>
        <v>0</v>
      </c>
      <c r="H24" s="85">
        <f>SUM(H25:H29)</f>
        <v>0</v>
      </c>
      <c r="I24" s="85">
        <f>SUM(I25:I29)</f>
        <v>0</v>
      </c>
      <c r="J24" s="85">
        <f t="shared" si="4"/>
        <v>0</v>
      </c>
      <c r="K24" s="85">
        <f t="shared" si="4"/>
        <v>0</v>
      </c>
      <c r="L24" s="89">
        <f t="shared" si="4"/>
        <v>0</v>
      </c>
    </row>
    <row r="25" spans="1:12" ht="15" hidden="1">
      <c r="A25" s="88">
        <v>6131</v>
      </c>
      <c r="B25" s="103" t="s">
        <v>18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t="15" hidden="1">
      <c r="A26" s="88">
        <v>6132</v>
      </c>
      <c r="B26" s="103" t="s">
        <v>19</v>
      </c>
      <c r="C26" s="116">
        <v>0</v>
      </c>
      <c r="D26" s="151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3">
        <v>0</v>
      </c>
    </row>
    <row r="27" spans="1:12" ht="15" hidden="1">
      <c r="A27" s="88">
        <v>6133</v>
      </c>
      <c r="B27" s="103" t="s">
        <v>20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t="15" hidden="1">
      <c r="A28" s="88">
        <v>6134</v>
      </c>
      <c r="B28" s="103" t="s">
        <v>21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t="15" hidden="1">
      <c r="A29" s="88">
        <v>6135</v>
      </c>
      <c r="B29" s="103" t="s">
        <v>22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t="15" hidden="1">
      <c r="A30" s="88">
        <v>614</v>
      </c>
      <c r="B30" s="103" t="s">
        <v>23</v>
      </c>
      <c r="C30" s="115">
        <f aca="true" t="shared" si="5" ref="C30:L30">SUM(C31:C37)</f>
        <v>0</v>
      </c>
      <c r="D30" s="147">
        <f t="shared" si="5"/>
        <v>0</v>
      </c>
      <c r="E30" s="85">
        <f t="shared" si="5"/>
        <v>0</v>
      </c>
      <c r="F30" s="85">
        <f t="shared" si="5"/>
        <v>0</v>
      </c>
      <c r="G30" s="85">
        <f t="shared" si="5"/>
        <v>0</v>
      </c>
      <c r="H30" s="85">
        <f>SUM(H31:H37)</f>
        <v>0</v>
      </c>
      <c r="I30" s="85">
        <f>SUM(I31:I37)</f>
        <v>0</v>
      </c>
      <c r="J30" s="85">
        <f t="shared" si="5"/>
        <v>0</v>
      </c>
      <c r="K30" s="85">
        <f t="shared" si="5"/>
        <v>0</v>
      </c>
      <c r="L30" s="89">
        <f t="shared" si="5"/>
        <v>0</v>
      </c>
    </row>
    <row r="31" spans="1:12" ht="15" hidden="1">
      <c r="A31" s="88">
        <v>6141</v>
      </c>
      <c r="B31" s="103" t="s">
        <v>24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t="15" hidden="1">
      <c r="A32" s="88">
        <v>6142</v>
      </c>
      <c r="B32" s="103" t="s">
        <v>25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t="15" hidden="1">
      <c r="A33" s="88">
        <v>6143</v>
      </c>
      <c r="B33" s="103" t="s">
        <v>26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t="15" hidden="1">
      <c r="A34" s="88">
        <v>6145</v>
      </c>
      <c r="B34" s="103" t="s">
        <v>27</v>
      </c>
      <c r="C34" s="116">
        <v>0</v>
      </c>
      <c r="D34" s="151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3">
        <v>0</v>
      </c>
    </row>
    <row r="35" spans="1:12" ht="15" hidden="1">
      <c r="A35" s="88">
        <v>6146</v>
      </c>
      <c r="B35" s="103" t="s">
        <v>28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t="15" hidden="1">
      <c r="A36" s="88">
        <v>6147</v>
      </c>
      <c r="B36" s="103" t="s">
        <v>29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t="15" hidden="1">
      <c r="A37" s="88">
        <v>6148</v>
      </c>
      <c r="B37" s="103" t="s">
        <v>30</v>
      </c>
      <c r="C37" s="116">
        <v>0</v>
      </c>
      <c r="D37" s="151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3">
        <v>0</v>
      </c>
    </row>
    <row r="38" spans="1:12" ht="15" hidden="1">
      <c r="A38" s="88">
        <v>615</v>
      </c>
      <c r="B38" s="103" t="s">
        <v>31</v>
      </c>
      <c r="C38" s="115">
        <f aca="true" t="shared" si="6" ref="C38:L38">SUM(C39:C40)</f>
        <v>0</v>
      </c>
      <c r="D38" s="147">
        <f t="shared" si="6"/>
        <v>0</v>
      </c>
      <c r="E38" s="85">
        <f t="shared" si="6"/>
        <v>0</v>
      </c>
      <c r="F38" s="85">
        <f t="shared" si="6"/>
        <v>0</v>
      </c>
      <c r="G38" s="85">
        <f t="shared" si="6"/>
        <v>0</v>
      </c>
      <c r="H38" s="85">
        <f>SUM(H39:H40)</f>
        <v>0</v>
      </c>
      <c r="I38" s="85">
        <f>SUM(I39:I40)</f>
        <v>0</v>
      </c>
      <c r="J38" s="85">
        <f t="shared" si="6"/>
        <v>0</v>
      </c>
      <c r="K38" s="85">
        <f t="shared" si="6"/>
        <v>0</v>
      </c>
      <c r="L38" s="89">
        <f t="shared" si="6"/>
        <v>0</v>
      </c>
    </row>
    <row r="39" spans="1:12" ht="15" hidden="1">
      <c r="A39" s="88">
        <v>6151</v>
      </c>
      <c r="B39" s="103" t="s">
        <v>32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t="15" hidden="1">
      <c r="A40" s="88">
        <v>6152</v>
      </c>
      <c r="B40" s="103" t="s">
        <v>33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ht="15" hidden="1">
      <c r="A41" s="88">
        <v>616</v>
      </c>
      <c r="B41" s="103" t="s">
        <v>34</v>
      </c>
      <c r="C41" s="115">
        <f aca="true" t="shared" si="7" ref="C41:L41">SUM(C42:C44)</f>
        <v>0</v>
      </c>
      <c r="D41" s="147">
        <f t="shared" si="7"/>
        <v>0</v>
      </c>
      <c r="E41" s="85">
        <f t="shared" si="7"/>
        <v>0</v>
      </c>
      <c r="F41" s="85">
        <f t="shared" si="7"/>
        <v>0</v>
      </c>
      <c r="G41" s="85">
        <f t="shared" si="7"/>
        <v>0</v>
      </c>
      <c r="H41" s="85">
        <f>SUM(H42:H44)</f>
        <v>0</v>
      </c>
      <c r="I41" s="85">
        <f>SUM(I42:I44)</f>
        <v>0</v>
      </c>
      <c r="J41" s="85">
        <f t="shared" si="7"/>
        <v>0</v>
      </c>
      <c r="K41" s="85">
        <f t="shared" si="7"/>
        <v>0</v>
      </c>
      <c r="L41" s="89">
        <f t="shared" si="7"/>
        <v>0</v>
      </c>
    </row>
    <row r="42" spans="1:12" ht="15" hidden="1">
      <c r="A42" s="88">
        <v>6161</v>
      </c>
      <c r="B42" s="103" t="s">
        <v>35</v>
      </c>
      <c r="C42" s="116">
        <v>0</v>
      </c>
      <c r="D42" s="151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3">
        <v>0</v>
      </c>
    </row>
    <row r="43" spans="1:12" ht="15" hidden="1">
      <c r="A43" s="88">
        <v>6162</v>
      </c>
      <c r="B43" s="103" t="s">
        <v>36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t="15" hidden="1">
      <c r="A44" s="88">
        <v>6163</v>
      </c>
      <c r="B44" s="103" t="s">
        <v>37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t="15">
      <c r="A45" s="88">
        <v>62</v>
      </c>
      <c r="B45" s="103" t="s">
        <v>583</v>
      </c>
      <c r="C45" s="115">
        <f aca="true" t="shared" si="8" ref="C45:L45">C46+C49+C51</f>
        <v>0</v>
      </c>
      <c r="D45" s="147">
        <f t="shared" si="8"/>
        <v>0</v>
      </c>
      <c r="E45" s="85">
        <f t="shared" si="8"/>
        <v>0</v>
      </c>
      <c r="F45" s="85">
        <f t="shared" si="8"/>
        <v>0</v>
      </c>
      <c r="G45" s="85">
        <f t="shared" si="8"/>
        <v>0</v>
      </c>
      <c r="H45" s="85">
        <f>H46+H49+H51</f>
        <v>0</v>
      </c>
      <c r="I45" s="85">
        <f>I46+I49+I51</f>
        <v>0</v>
      </c>
      <c r="J45" s="85">
        <f t="shared" si="8"/>
        <v>0</v>
      </c>
      <c r="K45" s="85">
        <f t="shared" si="8"/>
        <v>0</v>
      </c>
      <c r="L45" s="89">
        <f t="shared" si="8"/>
        <v>0</v>
      </c>
    </row>
    <row r="46" spans="1:12" ht="15" hidden="1">
      <c r="A46" s="88">
        <v>621</v>
      </c>
      <c r="B46" s="103" t="s">
        <v>38</v>
      </c>
      <c r="C46" s="115">
        <f aca="true" t="shared" si="9" ref="C46:L46">SUM(C47:C48)</f>
        <v>0</v>
      </c>
      <c r="D46" s="147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>SUM(H47:H48)</f>
        <v>0</v>
      </c>
      <c r="I46" s="85">
        <f>SUM(I47:I48)</f>
        <v>0</v>
      </c>
      <c r="J46" s="85">
        <f t="shared" si="9"/>
        <v>0</v>
      </c>
      <c r="K46" s="85">
        <f t="shared" si="9"/>
        <v>0</v>
      </c>
      <c r="L46" s="89">
        <f t="shared" si="9"/>
        <v>0</v>
      </c>
    </row>
    <row r="47" spans="1:12" ht="15" hidden="1">
      <c r="A47" s="88">
        <v>6211</v>
      </c>
      <c r="B47" s="103" t="s">
        <v>39</v>
      </c>
      <c r="C47" s="116">
        <v>0</v>
      </c>
      <c r="D47" s="151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3">
        <v>0</v>
      </c>
    </row>
    <row r="48" spans="1:12" ht="15" hidden="1">
      <c r="A48" s="88">
        <v>6212</v>
      </c>
      <c r="B48" s="103" t="s">
        <v>40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2" ht="15" hidden="1">
      <c r="A49" s="88">
        <v>622</v>
      </c>
      <c r="B49" s="103" t="s">
        <v>41</v>
      </c>
      <c r="C49" s="115">
        <f aca="true" t="shared" si="10" ref="C49:L49">C50</f>
        <v>0</v>
      </c>
      <c r="D49" s="147">
        <f t="shared" si="10"/>
        <v>0</v>
      </c>
      <c r="E49" s="85">
        <f t="shared" si="10"/>
        <v>0</v>
      </c>
      <c r="F49" s="85">
        <f t="shared" si="10"/>
        <v>0</v>
      </c>
      <c r="G49" s="85">
        <f t="shared" si="10"/>
        <v>0</v>
      </c>
      <c r="H49" s="85">
        <f t="shared" si="10"/>
        <v>0</v>
      </c>
      <c r="I49" s="85">
        <f t="shared" si="10"/>
        <v>0</v>
      </c>
      <c r="J49" s="85">
        <f t="shared" si="10"/>
        <v>0</v>
      </c>
      <c r="K49" s="85">
        <f t="shared" si="10"/>
        <v>0</v>
      </c>
      <c r="L49" s="89">
        <f t="shared" si="10"/>
        <v>0</v>
      </c>
    </row>
    <row r="50" spans="1:12" ht="15" hidden="1">
      <c r="A50" s="88">
        <v>6221</v>
      </c>
      <c r="B50" s="103" t="s">
        <v>42</v>
      </c>
      <c r="C50" s="116">
        <v>0</v>
      </c>
      <c r="D50" s="151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3">
        <v>0</v>
      </c>
    </row>
    <row r="51" spans="1:12" ht="15" hidden="1">
      <c r="A51" s="88">
        <v>623</v>
      </c>
      <c r="B51" s="103" t="s">
        <v>43</v>
      </c>
      <c r="C51" s="115">
        <f aca="true" t="shared" si="11" ref="C51:L51">C52</f>
        <v>0</v>
      </c>
      <c r="D51" s="147">
        <f t="shared" si="11"/>
        <v>0</v>
      </c>
      <c r="E51" s="85">
        <f t="shared" si="11"/>
        <v>0</v>
      </c>
      <c r="F51" s="85">
        <f t="shared" si="11"/>
        <v>0</v>
      </c>
      <c r="G51" s="85">
        <f t="shared" si="11"/>
        <v>0</v>
      </c>
      <c r="H51" s="85">
        <f t="shared" si="11"/>
        <v>0</v>
      </c>
      <c r="I51" s="85">
        <f t="shared" si="11"/>
        <v>0</v>
      </c>
      <c r="J51" s="85">
        <f t="shared" si="11"/>
        <v>0</v>
      </c>
      <c r="K51" s="85">
        <f t="shared" si="11"/>
        <v>0</v>
      </c>
      <c r="L51" s="89">
        <f t="shared" si="11"/>
        <v>0</v>
      </c>
    </row>
    <row r="52" spans="1:12" ht="15" hidden="1">
      <c r="A52" s="88">
        <v>6232</v>
      </c>
      <c r="B52" s="103" t="s">
        <v>44</v>
      </c>
      <c r="C52" s="116">
        <v>0</v>
      </c>
      <c r="D52" s="151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3">
        <v>0</v>
      </c>
    </row>
    <row r="53" spans="1:12" ht="24" customHeight="1">
      <c r="A53" s="88">
        <v>63</v>
      </c>
      <c r="B53" s="103" t="s">
        <v>584</v>
      </c>
      <c r="C53" s="115">
        <f aca="true" t="shared" si="12" ref="C53:L53">C54+C57+C77+C80+C83+C86+C89</f>
        <v>310000</v>
      </c>
      <c r="D53" s="147">
        <f t="shared" si="12"/>
        <v>0</v>
      </c>
      <c r="E53" s="85">
        <f t="shared" si="12"/>
        <v>0</v>
      </c>
      <c r="F53" s="85">
        <f t="shared" si="12"/>
        <v>0</v>
      </c>
      <c r="G53" s="85">
        <f t="shared" si="12"/>
        <v>0</v>
      </c>
      <c r="H53" s="85">
        <f t="shared" si="12"/>
        <v>310000</v>
      </c>
      <c r="I53" s="85">
        <f t="shared" si="12"/>
        <v>0</v>
      </c>
      <c r="J53" s="85">
        <f t="shared" si="12"/>
        <v>0</v>
      </c>
      <c r="K53" s="85">
        <f t="shared" si="12"/>
        <v>0</v>
      </c>
      <c r="L53" s="89">
        <f t="shared" si="12"/>
        <v>0</v>
      </c>
    </row>
    <row r="54" spans="1:12" ht="15">
      <c r="A54" s="90">
        <v>631</v>
      </c>
      <c r="B54" s="105" t="s">
        <v>460</v>
      </c>
      <c r="C54" s="173">
        <f aca="true" t="shared" si="13" ref="C54:L54">C55+C56</f>
        <v>0</v>
      </c>
      <c r="D54" s="174">
        <f t="shared" si="13"/>
        <v>0</v>
      </c>
      <c r="E54" s="175">
        <f t="shared" si="13"/>
        <v>0</v>
      </c>
      <c r="F54" s="175">
        <f t="shared" si="13"/>
        <v>0</v>
      </c>
      <c r="G54" s="175">
        <f t="shared" si="13"/>
        <v>0</v>
      </c>
      <c r="H54" s="175">
        <f t="shared" si="13"/>
        <v>0</v>
      </c>
      <c r="I54" s="175">
        <f t="shared" si="13"/>
        <v>0</v>
      </c>
      <c r="J54" s="175">
        <f t="shared" si="13"/>
        <v>0</v>
      </c>
      <c r="K54" s="175">
        <f t="shared" si="13"/>
        <v>0</v>
      </c>
      <c r="L54" s="176">
        <f t="shared" si="13"/>
        <v>0</v>
      </c>
    </row>
    <row r="55" spans="1:12" ht="15">
      <c r="A55" s="94">
        <v>6311</v>
      </c>
      <c r="B55" s="110" t="s">
        <v>45</v>
      </c>
      <c r="C55" s="121"/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</row>
    <row r="56" spans="1:13" ht="15">
      <c r="A56" s="94">
        <v>6312</v>
      </c>
      <c r="B56" s="110" t="s">
        <v>46</v>
      </c>
      <c r="C56" s="121"/>
      <c r="D56" s="149"/>
      <c r="E56" s="11"/>
      <c r="F56" s="11"/>
      <c r="G56" s="14">
        <f>+C56</f>
        <v>0</v>
      </c>
      <c r="H56" s="11"/>
      <c r="I56" s="11"/>
      <c r="J56" s="11"/>
      <c r="K56" s="11"/>
      <c r="L56" s="92"/>
      <c r="M56" s="8"/>
    </row>
    <row r="57" spans="1:13" ht="15">
      <c r="A57" s="88">
        <v>632</v>
      </c>
      <c r="B57" s="103" t="s">
        <v>461</v>
      </c>
      <c r="C57" s="115">
        <f aca="true" t="shared" si="14" ref="C57:L57">+C58+C60+C62+C70</f>
        <v>310000</v>
      </c>
      <c r="D57" s="147">
        <f t="shared" si="14"/>
        <v>0</v>
      </c>
      <c r="E57" s="85">
        <f t="shared" si="14"/>
        <v>0</v>
      </c>
      <c r="F57" s="85">
        <f t="shared" si="14"/>
        <v>0</v>
      </c>
      <c r="G57" s="85">
        <f t="shared" si="14"/>
        <v>0</v>
      </c>
      <c r="H57" s="85">
        <f t="shared" si="14"/>
        <v>310000</v>
      </c>
      <c r="I57" s="85">
        <f t="shared" si="14"/>
        <v>0</v>
      </c>
      <c r="J57" s="85">
        <f t="shared" si="14"/>
        <v>0</v>
      </c>
      <c r="K57" s="85">
        <f t="shared" si="14"/>
        <v>0</v>
      </c>
      <c r="L57" s="89">
        <f t="shared" si="14"/>
        <v>0</v>
      </c>
      <c r="M57" s="8"/>
    </row>
    <row r="58" spans="1:13" ht="15">
      <c r="A58" s="90">
        <v>6321</v>
      </c>
      <c r="B58" s="105" t="s">
        <v>47</v>
      </c>
      <c r="C58" s="117">
        <f aca="true" t="shared" si="15" ref="C58:L58">+C59</f>
        <v>0</v>
      </c>
      <c r="D58" s="148">
        <f t="shared" si="15"/>
        <v>0</v>
      </c>
      <c r="E58" s="86">
        <f t="shared" si="15"/>
        <v>0</v>
      </c>
      <c r="F58" s="86">
        <f t="shared" si="15"/>
        <v>0</v>
      </c>
      <c r="G58" s="86">
        <f t="shared" si="15"/>
        <v>0</v>
      </c>
      <c r="H58" s="86">
        <f t="shared" si="15"/>
        <v>0</v>
      </c>
      <c r="I58" s="86">
        <f t="shared" si="15"/>
        <v>0</v>
      </c>
      <c r="J58" s="86">
        <f t="shared" si="15"/>
        <v>0</v>
      </c>
      <c r="K58" s="86">
        <f t="shared" si="15"/>
        <v>0</v>
      </c>
      <c r="L58" s="93">
        <f t="shared" si="15"/>
        <v>0</v>
      </c>
      <c r="M58" s="8"/>
    </row>
    <row r="59" spans="1:13" s="9" customFormat="1" ht="15">
      <c r="A59" s="91" t="s">
        <v>497</v>
      </c>
      <c r="B59" s="106" t="s">
        <v>47</v>
      </c>
      <c r="C59" s="118"/>
      <c r="D59" s="149"/>
      <c r="E59" s="11"/>
      <c r="F59" s="11"/>
      <c r="G59" s="14">
        <f>+C59</f>
        <v>0</v>
      </c>
      <c r="H59" s="11"/>
      <c r="I59" s="11"/>
      <c r="J59" s="11"/>
      <c r="K59" s="11"/>
      <c r="L59" s="92"/>
      <c r="M59" s="8"/>
    </row>
    <row r="60" spans="1:13" ht="15">
      <c r="A60" s="90">
        <v>6322</v>
      </c>
      <c r="B60" s="105" t="s">
        <v>48</v>
      </c>
      <c r="C60" s="117">
        <f aca="true" t="shared" si="16" ref="C60:L60">+C61</f>
        <v>0</v>
      </c>
      <c r="D60" s="148">
        <f t="shared" si="16"/>
        <v>0</v>
      </c>
      <c r="E60" s="86">
        <f t="shared" si="16"/>
        <v>0</v>
      </c>
      <c r="F60" s="86">
        <f t="shared" si="16"/>
        <v>0</v>
      </c>
      <c r="G60" s="86">
        <f t="shared" si="16"/>
        <v>0</v>
      </c>
      <c r="H60" s="86">
        <f t="shared" si="16"/>
        <v>0</v>
      </c>
      <c r="I60" s="86">
        <f t="shared" si="16"/>
        <v>0</v>
      </c>
      <c r="J60" s="86">
        <f t="shared" si="16"/>
        <v>0</v>
      </c>
      <c r="K60" s="86">
        <f t="shared" si="16"/>
        <v>0</v>
      </c>
      <c r="L60" s="93">
        <f t="shared" si="16"/>
        <v>0</v>
      </c>
      <c r="M60" s="8"/>
    </row>
    <row r="61" spans="1:13" s="9" customFormat="1" ht="15">
      <c r="A61" s="91" t="s">
        <v>498</v>
      </c>
      <c r="B61" s="106" t="s">
        <v>499</v>
      </c>
      <c r="C61" s="118"/>
      <c r="D61" s="149"/>
      <c r="E61" s="11"/>
      <c r="F61" s="11"/>
      <c r="G61" s="14">
        <f>+C61</f>
        <v>0</v>
      </c>
      <c r="H61" s="11"/>
      <c r="I61" s="11"/>
      <c r="J61" s="11"/>
      <c r="K61" s="11"/>
      <c r="L61" s="92"/>
      <c r="M61" s="8"/>
    </row>
    <row r="62" spans="1:13" ht="15">
      <c r="A62" s="90">
        <v>6323</v>
      </c>
      <c r="B62" s="105" t="s">
        <v>49</v>
      </c>
      <c r="C62" s="117">
        <f>+C66+C68+C67+C69+C63+C64+C65</f>
        <v>310000</v>
      </c>
      <c r="D62" s="148">
        <f>+D66+D68+D67+D69+D63+D64+D65</f>
        <v>0</v>
      </c>
      <c r="E62" s="112">
        <f aca="true" t="shared" si="17" ref="E62:L62">+E66+E68+E67+E69+E63+E64+E65</f>
        <v>0</v>
      </c>
      <c r="F62" s="112">
        <f>+F66+F68+F67+F69+F63+F64+F65</f>
        <v>0</v>
      </c>
      <c r="G62" s="112">
        <f t="shared" si="17"/>
        <v>0</v>
      </c>
      <c r="H62" s="112">
        <f>+H66+H68+H67+H69+H63+H64+H65</f>
        <v>310000</v>
      </c>
      <c r="I62" s="112">
        <f t="shared" si="17"/>
        <v>0</v>
      </c>
      <c r="J62" s="112">
        <f t="shared" si="17"/>
        <v>0</v>
      </c>
      <c r="K62" s="112">
        <f t="shared" si="17"/>
        <v>0</v>
      </c>
      <c r="L62" s="152">
        <f t="shared" si="17"/>
        <v>0</v>
      </c>
      <c r="M62" s="8"/>
    </row>
    <row r="63" spans="1:13" ht="15">
      <c r="A63" s="91" t="s">
        <v>634</v>
      </c>
      <c r="B63" s="106" t="s">
        <v>635</v>
      </c>
      <c r="C63" s="172"/>
      <c r="D63" s="153"/>
      <c r="E63" s="113"/>
      <c r="F63" s="113"/>
      <c r="G63" s="113"/>
      <c r="H63" s="145">
        <f>C63</f>
        <v>0</v>
      </c>
      <c r="I63" s="113"/>
      <c r="J63" s="113"/>
      <c r="K63" s="113"/>
      <c r="L63" s="154"/>
      <c r="M63" s="8"/>
    </row>
    <row r="64" spans="1:13" ht="15">
      <c r="A64" s="91" t="s">
        <v>636</v>
      </c>
      <c r="B64" s="106" t="s">
        <v>501</v>
      </c>
      <c r="C64" s="172">
        <v>310000</v>
      </c>
      <c r="D64" s="153"/>
      <c r="E64" s="113"/>
      <c r="F64" s="113"/>
      <c r="G64" s="113"/>
      <c r="H64" s="145">
        <f>C64</f>
        <v>310000</v>
      </c>
      <c r="I64" s="113"/>
      <c r="J64" s="113"/>
      <c r="K64" s="113"/>
      <c r="L64" s="154"/>
      <c r="M64" s="8"/>
    </row>
    <row r="65" spans="1:13" ht="15">
      <c r="A65" s="91" t="s">
        <v>640</v>
      </c>
      <c r="B65" s="106" t="s">
        <v>641</v>
      </c>
      <c r="C65" s="172"/>
      <c r="D65" s="153"/>
      <c r="E65" s="113"/>
      <c r="F65" s="113"/>
      <c r="G65" s="113"/>
      <c r="H65" s="113"/>
      <c r="I65" s="145">
        <f>C65</f>
        <v>0</v>
      </c>
      <c r="J65" s="113"/>
      <c r="K65" s="113"/>
      <c r="L65" s="154"/>
      <c r="M65" s="8"/>
    </row>
    <row r="66" spans="1:13" s="9" customFormat="1" ht="15">
      <c r="A66" s="91">
        <v>632311500</v>
      </c>
      <c r="B66" s="106" t="s">
        <v>500</v>
      </c>
      <c r="C66" s="118"/>
      <c r="D66" s="149"/>
      <c r="E66" s="11"/>
      <c r="F66" s="14">
        <f>+C66</f>
        <v>0</v>
      </c>
      <c r="G66" s="11"/>
      <c r="H66" s="11"/>
      <c r="I66" s="11"/>
      <c r="J66" s="11"/>
      <c r="K66" s="11"/>
      <c r="L66" s="92"/>
      <c r="M66" s="8"/>
    </row>
    <row r="67" spans="1:13" s="9" customFormat="1" ht="15">
      <c r="A67" s="91" t="s">
        <v>627</v>
      </c>
      <c r="B67" s="106" t="s">
        <v>628</v>
      </c>
      <c r="C67" s="118"/>
      <c r="D67" s="149"/>
      <c r="E67" s="11"/>
      <c r="F67" s="14">
        <f>+C67</f>
        <v>0</v>
      </c>
      <c r="G67" s="11"/>
      <c r="H67" s="11"/>
      <c r="I67" s="11"/>
      <c r="J67" s="11"/>
      <c r="K67" s="11"/>
      <c r="L67" s="92"/>
      <c r="M67" s="8"/>
    </row>
    <row r="68" spans="1:13" s="9" customFormat="1" ht="15">
      <c r="A68" s="91">
        <v>632311700</v>
      </c>
      <c r="B68" s="106" t="s">
        <v>501</v>
      </c>
      <c r="C68" s="118"/>
      <c r="D68" s="149"/>
      <c r="E68" s="11"/>
      <c r="F68" s="14">
        <f>+C68</f>
        <v>0</v>
      </c>
      <c r="G68" s="11"/>
      <c r="H68" s="11"/>
      <c r="I68" s="11"/>
      <c r="J68" s="11"/>
      <c r="K68" s="11"/>
      <c r="L68" s="92"/>
      <c r="M68" s="8"/>
    </row>
    <row r="69" spans="1:13" s="9" customFormat="1" ht="15">
      <c r="A69" s="91" t="s">
        <v>629</v>
      </c>
      <c r="B69" s="106" t="s">
        <v>630</v>
      </c>
      <c r="C69" s="118"/>
      <c r="D69" s="149"/>
      <c r="E69" s="11"/>
      <c r="F69" s="14">
        <f>+C69</f>
        <v>0</v>
      </c>
      <c r="G69" s="11"/>
      <c r="H69" s="11"/>
      <c r="I69" s="11"/>
      <c r="J69" s="11"/>
      <c r="K69" s="11"/>
      <c r="L69" s="92"/>
      <c r="M69" s="8"/>
    </row>
    <row r="70" spans="1:13" ht="15">
      <c r="A70" s="90">
        <v>6324</v>
      </c>
      <c r="B70" s="105" t="s">
        <v>50</v>
      </c>
      <c r="C70" s="117">
        <f>+C74+C76+C75+C71+C72+C73</f>
        <v>0</v>
      </c>
      <c r="D70" s="148">
        <f>+D74+D76+D75+D71+D72+D73</f>
        <v>0</v>
      </c>
      <c r="E70" s="112">
        <f aca="true" t="shared" si="18" ref="E70:L70">+E74+E76+E75+E71+E72+E73</f>
        <v>0</v>
      </c>
      <c r="F70" s="112">
        <f t="shared" si="18"/>
        <v>0</v>
      </c>
      <c r="G70" s="112">
        <f t="shared" si="18"/>
        <v>0</v>
      </c>
      <c r="H70" s="112">
        <f>+H74+H76+H75+H71+H72+H73</f>
        <v>0</v>
      </c>
      <c r="I70" s="112">
        <f t="shared" si="18"/>
        <v>0</v>
      </c>
      <c r="J70" s="112">
        <f t="shared" si="18"/>
        <v>0</v>
      </c>
      <c r="K70" s="112">
        <f t="shared" si="18"/>
        <v>0</v>
      </c>
      <c r="L70" s="152">
        <f t="shared" si="18"/>
        <v>0</v>
      </c>
      <c r="M70" s="8"/>
    </row>
    <row r="71" spans="1:13" ht="15">
      <c r="A71" s="91" t="s">
        <v>637</v>
      </c>
      <c r="B71" s="106" t="s">
        <v>638</v>
      </c>
      <c r="C71" s="172"/>
      <c r="D71" s="149"/>
      <c r="E71" s="11"/>
      <c r="F71" s="11"/>
      <c r="G71" s="11"/>
      <c r="H71" s="145">
        <f>C71</f>
        <v>0</v>
      </c>
      <c r="I71" s="11"/>
      <c r="J71" s="11"/>
      <c r="K71" s="11"/>
      <c r="L71" s="92"/>
      <c r="M71" s="8"/>
    </row>
    <row r="72" spans="1:13" ht="15">
      <c r="A72" s="91" t="s">
        <v>639</v>
      </c>
      <c r="B72" s="106" t="s">
        <v>503</v>
      </c>
      <c r="C72" s="172"/>
      <c r="D72" s="149"/>
      <c r="E72" s="11"/>
      <c r="F72" s="11"/>
      <c r="G72" s="11"/>
      <c r="H72" s="145">
        <f>C72</f>
        <v>0</v>
      </c>
      <c r="I72" s="11"/>
      <c r="J72" s="11"/>
      <c r="K72" s="11"/>
      <c r="L72" s="92"/>
      <c r="M72" s="8"/>
    </row>
    <row r="73" spans="1:13" ht="15">
      <c r="A73" s="91" t="s">
        <v>642</v>
      </c>
      <c r="B73" s="106" t="s">
        <v>643</v>
      </c>
      <c r="C73" s="172"/>
      <c r="D73" s="149"/>
      <c r="E73" s="11"/>
      <c r="F73" s="11"/>
      <c r="G73" s="11"/>
      <c r="H73" s="11"/>
      <c r="I73" s="13">
        <f>C73</f>
        <v>0</v>
      </c>
      <c r="J73" s="11"/>
      <c r="K73" s="11"/>
      <c r="L73" s="92"/>
      <c r="M73" s="8"/>
    </row>
    <row r="74" spans="1:13" s="9" customFormat="1" ht="15">
      <c r="A74" s="91">
        <v>632411500</v>
      </c>
      <c r="B74" s="106" t="s">
        <v>502</v>
      </c>
      <c r="C74" s="118"/>
      <c r="D74" s="149"/>
      <c r="E74" s="11"/>
      <c r="F74" s="14">
        <f>+C74</f>
        <v>0</v>
      </c>
      <c r="G74" s="11"/>
      <c r="H74" s="11"/>
      <c r="I74" s="11"/>
      <c r="J74" s="11"/>
      <c r="K74" s="11"/>
      <c r="L74" s="92"/>
      <c r="M74" s="8"/>
    </row>
    <row r="75" spans="1:13" s="9" customFormat="1" ht="15">
      <c r="A75" s="91" t="s">
        <v>631</v>
      </c>
      <c r="B75" s="106" t="s">
        <v>632</v>
      </c>
      <c r="C75" s="118"/>
      <c r="D75" s="149"/>
      <c r="E75" s="11"/>
      <c r="F75" s="14">
        <f>+C75</f>
        <v>0</v>
      </c>
      <c r="G75" s="11"/>
      <c r="H75" s="11"/>
      <c r="I75" s="11"/>
      <c r="J75" s="11"/>
      <c r="K75" s="11"/>
      <c r="L75" s="92"/>
      <c r="M75" s="8"/>
    </row>
    <row r="76" spans="1:13" s="9" customFormat="1" ht="15">
      <c r="A76" s="91">
        <v>632411700</v>
      </c>
      <c r="B76" s="106" t="s">
        <v>503</v>
      </c>
      <c r="C76" s="118"/>
      <c r="D76" s="149"/>
      <c r="E76" s="11"/>
      <c r="F76" s="14">
        <f>+C76</f>
        <v>0</v>
      </c>
      <c r="G76" s="11"/>
      <c r="H76" s="11"/>
      <c r="I76" s="11"/>
      <c r="J76" s="11"/>
      <c r="K76" s="11"/>
      <c r="L76" s="92"/>
      <c r="M76" s="8"/>
    </row>
    <row r="77" spans="1:13" ht="15">
      <c r="A77" s="88">
        <v>633</v>
      </c>
      <c r="B77" s="103" t="s">
        <v>462</v>
      </c>
      <c r="C77" s="115">
        <f aca="true" t="shared" si="19" ref="C77:L77">+C78+C79</f>
        <v>0</v>
      </c>
      <c r="D77" s="147">
        <f t="shared" si="19"/>
        <v>0</v>
      </c>
      <c r="E77" s="85">
        <f t="shared" si="19"/>
        <v>0</v>
      </c>
      <c r="F77" s="85">
        <f t="shared" si="19"/>
        <v>0</v>
      </c>
      <c r="G77" s="85">
        <f t="shared" si="19"/>
        <v>0</v>
      </c>
      <c r="H77" s="85">
        <f t="shared" si="19"/>
        <v>0</v>
      </c>
      <c r="I77" s="85">
        <f t="shared" si="19"/>
        <v>0</v>
      </c>
      <c r="J77" s="85">
        <f t="shared" si="19"/>
        <v>0</v>
      </c>
      <c r="K77" s="85">
        <f t="shared" si="19"/>
        <v>0</v>
      </c>
      <c r="L77" s="89">
        <f t="shared" si="19"/>
        <v>0</v>
      </c>
      <c r="M77" s="8"/>
    </row>
    <row r="78" spans="1:13" ht="15">
      <c r="A78" s="90">
        <v>6331</v>
      </c>
      <c r="B78" s="105" t="s">
        <v>51</v>
      </c>
      <c r="C78" s="117"/>
      <c r="D78" s="148"/>
      <c r="E78" s="86"/>
      <c r="F78" s="86"/>
      <c r="G78" s="86"/>
      <c r="H78" s="86"/>
      <c r="I78" s="86"/>
      <c r="J78" s="86"/>
      <c r="K78" s="86"/>
      <c r="L78" s="93"/>
      <c r="M78" s="8"/>
    </row>
    <row r="79" spans="1:13" ht="15">
      <c r="A79" s="90">
        <v>6332</v>
      </c>
      <c r="B79" s="105" t="s">
        <v>52</v>
      </c>
      <c r="C79" s="117"/>
      <c r="D79" s="148"/>
      <c r="E79" s="86"/>
      <c r="F79" s="86"/>
      <c r="G79" s="86"/>
      <c r="H79" s="86"/>
      <c r="I79" s="86"/>
      <c r="J79" s="86"/>
      <c r="K79" s="86"/>
      <c r="L79" s="93"/>
      <c r="M79" s="8"/>
    </row>
    <row r="80" spans="1:13" ht="15">
      <c r="A80" s="88">
        <v>634</v>
      </c>
      <c r="B80" s="103" t="s">
        <v>463</v>
      </c>
      <c r="C80" s="115">
        <f aca="true" t="shared" si="20" ref="C80:L80">+C81+C82</f>
        <v>0</v>
      </c>
      <c r="D80" s="147">
        <f t="shared" si="20"/>
        <v>0</v>
      </c>
      <c r="E80" s="85">
        <f t="shared" si="20"/>
        <v>0</v>
      </c>
      <c r="F80" s="85">
        <f t="shared" si="20"/>
        <v>0</v>
      </c>
      <c r="G80" s="85">
        <f t="shared" si="20"/>
        <v>0</v>
      </c>
      <c r="H80" s="85">
        <f t="shared" si="20"/>
        <v>0</v>
      </c>
      <c r="I80" s="85">
        <f t="shared" si="20"/>
        <v>0</v>
      </c>
      <c r="J80" s="85">
        <f t="shared" si="20"/>
        <v>0</v>
      </c>
      <c r="K80" s="85">
        <f t="shared" si="20"/>
        <v>0</v>
      </c>
      <c r="L80" s="89">
        <f t="shared" si="20"/>
        <v>0</v>
      </c>
      <c r="M80" s="8"/>
    </row>
    <row r="81" spans="1:13" ht="15">
      <c r="A81" s="94">
        <v>6341</v>
      </c>
      <c r="B81" s="110" t="s">
        <v>53</v>
      </c>
      <c r="C81" s="121"/>
      <c r="D81" s="149"/>
      <c r="E81" s="11"/>
      <c r="F81" s="11"/>
      <c r="G81" s="14">
        <f>+C81</f>
        <v>0</v>
      </c>
      <c r="H81" s="11"/>
      <c r="I81" s="11"/>
      <c r="J81" s="11"/>
      <c r="K81" s="11"/>
      <c r="L81" s="92"/>
      <c r="M81" s="8"/>
    </row>
    <row r="82" spans="1:12" ht="15">
      <c r="A82" s="94">
        <v>6342</v>
      </c>
      <c r="B82" s="110" t="s">
        <v>54</v>
      </c>
      <c r="C82" s="121"/>
      <c r="D82" s="149"/>
      <c r="E82" s="11"/>
      <c r="F82" s="11"/>
      <c r="G82" s="14">
        <f>+C82</f>
        <v>0</v>
      </c>
      <c r="H82" s="11"/>
      <c r="I82" s="11"/>
      <c r="J82" s="11"/>
      <c r="K82" s="11"/>
      <c r="L82" s="92"/>
    </row>
    <row r="83" spans="1:12" ht="15">
      <c r="A83" s="88">
        <v>635</v>
      </c>
      <c r="B83" s="103" t="s">
        <v>464</v>
      </c>
      <c r="C83" s="115">
        <f>SUM(C84:C85)</f>
        <v>0</v>
      </c>
      <c r="D83" s="147">
        <f aca="true" t="shared" si="21" ref="D83:L83">SUM(D84:D85)</f>
        <v>0</v>
      </c>
      <c r="E83" s="85">
        <f t="shared" si="21"/>
        <v>0</v>
      </c>
      <c r="F83" s="85">
        <f t="shared" si="21"/>
        <v>0</v>
      </c>
      <c r="G83" s="85">
        <f t="shared" si="21"/>
        <v>0</v>
      </c>
      <c r="H83" s="85">
        <f>SUM(H84:H85)</f>
        <v>0</v>
      </c>
      <c r="I83" s="85">
        <f>SUM(I84:I85)</f>
        <v>0</v>
      </c>
      <c r="J83" s="85">
        <f t="shared" si="21"/>
        <v>0</v>
      </c>
      <c r="K83" s="85">
        <f t="shared" si="21"/>
        <v>0</v>
      </c>
      <c r="L83" s="89">
        <f t="shared" si="21"/>
        <v>0</v>
      </c>
    </row>
    <row r="84" spans="1:12" ht="15">
      <c r="A84" s="94">
        <v>6351</v>
      </c>
      <c r="B84" s="110" t="s">
        <v>55</v>
      </c>
      <c r="C84" s="121"/>
      <c r="D84" s="153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ht="15">
      <c r="A85" s="94">
        <v>6352</v>
      </c>
      <c r="B85" s="110" t="s">
        <v>56</v>
      </c>
      <c r="C85" s="121"/>
      <c r="D85" s="153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95">
        <v>0</v>
      </c>
    </row>
    <row r="86" spans="1:12" ht="15">
      <c r="A86" s="88" t="s">
        <v>57</v>
      </c>
      <c r="B86" s="104" t="s">
        <v>465</v>
      </c>
      <c r="C86" s="115">
        <f aca="true" t="shared" si="22" ref="C86:L86">+C87+C88</f>
        <v>0</v>
      </c>
      <c r="D86" s="147">
        <f t="shared" si="22"/>
        <v>0</v>
      </c>
      <c r="E86" s="85">
        <f t="shared" si="22"/>
        <v>0</v>
      </c>
      <c r="F86" s="85">
        <f t="shared" si="22"/>
        <v>0</v>
      </c>
      <c r="G86" s="85">
        <f t="shared" si="22"/>
        <v>0</v>
      </c>
      <c r="H86" s="85">
        <f t="shared" si="22"/>
        <v>0</v>
      </c>
      <c r="I86" s="85">
        <f t="shared" si="22"/>
        <v>0</v>
      </c>
      <c r="J86" s="85">
        <f t="shared" si="22"/>
        <v>0</v>
      </c>
      <c r="K86" s="85">
        <f t="shared" si="22"/>
        <v>0</v>
      </c>
      <c r="L86" s="89">
        <f t="shared" si="22"/>
        <v>0</v>
      </c>
    </row>
    <row r="87" spans="1:12" ht="15">
      <c r="A87" s="94" t="s">
        <v>58</v>
      </c>
      <c r="B87" s="110" t="s">
        <v>59</v>
      </c>
      <c r="C87" s="121"/>
      <c r="D87" s="153">
        <v>0</v>
      </c>
      <c r="E87" s="12">
        <v>0</v>
      </c>
      <c r="F87" s="12">
        <v>0</v>
      </c>
      <c r="G87" s="14">
        <f>+C87</f>
        <v>0</v>
      </c>
      <c r="H87" s="12">
        <v>0</v>
      </c>
      <c r="I87" s="12">
        <v>0</v>
      </c>
      <c r="J87" s="12">
        <v>0</v>
      </c>
      <c r="K87" s="12">
        <v>0</v>
      </c>
      <c r="L87" s="95">
        <v>0</v>
      </c>
    </row>
    <row r="88" spans="1:12" ht="15">
      <c r="A88" s="94" t="s">
        <v>60</v>
      </c>
      <c r="B88" s="110" t="s">
        <v>61</v>
      </c>
      <c r="C88" s="121"/>
      <c r="D88" s="153">
        <v>0</v>
      </c>
      <c r="E88" s="12">
        <v>0</v>
      </c>
      <c r="F88" s="12">
        <v>0</v>
      </c>
      <c r="G88" s="14">
        <f>+C88</f>
        <v>0</v>
      </c>
      <c r="H88" s="12">
        <v>0</v>
      </c>
      <c r="I88" s="12">
        <v>0</v>
      </c>
      <c r="J88" s="12">
        <v>0</v>
      </c>
      <c r="K88" s="12">
        <v>0</v>
      </c>
      <c r="L88" s="95">
        <v>0</v>
      </c>
    </row>
    <row r="89" spans="1:12" ht="15">
      <c r="A89" s="88" t="s">
        <v>62</v>
      </c>
      <c r="B89" s="103" t="s">
        <v>585</v>
      </c>
      <c r="C89" s="115">
        <f aca="true" t="shared" si="23" ref="C89:L89">+C90+C91</f>
        <v>0</v>
      </c>
      <c r="D89" s="147">
        <f t="shared" si="23"/>
        <v>0</v>
      </c>
      <c r="E89" s="85">
        <f t="shared" si="23"/>
        <v>0</v>
      </c>
      <c r="F89" s="85">
        <f t="shared" si="23"/>
        <v>0</v>
      </c>
      <c r="G89" s="85">
        <f t="shared" si="23"/>
        <v>0</v>
      </c>
      <c r="H89" s="85">
        <f t="shared" si="23"/>
        <v>0</v>
      </c>
      <c r="I89" s="85">
        <f t="shared" si="23"/>
        <v>0</v>
      </c>
      <c r="J89" s="85">
        <f t="shared" si="23"/>
        <v>0</v>
      </c>
      <c r="K89" s="85">
        <f t="shared" si="23"/>
        <v>0</v>
      </c>
      <c r="L89" s="89">
        <f t="shared" si="23"/>
        <v>0</v>
      </c>
    </row>
    <row r="90" spans="1:12" ht="15">
      <c r="A90" s="94" t="s">
        <v>63</v>
      </c>
      <c r="B90" s="110" t="s">
        <v>64</v>
      </c>
      <c r="C90" s="121"/>
      <c r="D90" s="149"/>
      <c r="E90" s="11"/>
      <c r="F90" s="11"/>
      <c r="G90" s="11"/>
      <c r="H90" s="11"/>
      <c r="I90" s="11"/>
      <c r="J90" s="11"/>
      <c r="K90" s="11"/>
      <c r="L90" s="92"/>
    </row>
    <row r="91" spans="1:12" ht="15">
      <c r="A91" s="94" t="s">
        <v>65</v>
      </c>
      <c r="B91" s="110" t="s">
        <v>66</v>
      </c>
      <c r="C91" s="121"/>
      <c r="D91" s="149"/>
      <c r="E91" s="11"/>
      <c r="F91" s="11"/>
      <c r="G91" s="11"/>
      <c r="H91" s="11"/>
      <c r="I91" s="11"/>
      <c r="J91" s="11"/>
      <c r="K91" s="11"/>
      <c r="L91" s="92"/>
    </row>
    <row r="92" spans="1:12" ht="15">
      <c r="A92" s="88">
        <v>64</v>
      </c>
      <c r="B92" s="103" t="s">
        <v>466</v>
      </c>
      <c r="C92" s="115">
        <f aca="true" t="shared" si="24" ref="C92:L92">C93+C101+C108+C116</f>
        <v>0</v>
      </c>
      <c r="D92" s="147">
        <f t="shared" si="24"/>
        <v>0</v>
      </c>
      <c r="E92" s="85">
        <f t="shared" si="24"/>
        <v>0</v>
      </c>
      <c r="F92" s="85">
        <f t="shared" si="24"/>
        <v>0</v>
      </c>
      <c r="G92" s="85">
        <f t="shared" si="24"/>
        <v>0</v>
      </c>
      <c r="H92" s="85">
        <f t="shared" si="24"/>
        <v>0</v>
      </c>
      <c r="I92" s="85">
        <f t="shared" si="24"/>
        <v>0</v>
      </c>
      <c r="J92" s="85">
        <f t="shared" si="24"/>
        <v>0</v>
      </c>
      <c r="K92" s="85">
        <f t="shared" si="24"/>
        <v>0</v>
      </c>
      <c r="L92" s="89">
        <f t="shared" si="24"/>
        <v>0</v>
      </c>
    </row>
    <row r="93" spans="1:12" ht="15">
      <c r="A93" s="88">
        <v>641</v>
      </c>
      <c r="B93" s="103" t="s">
        <v>467</v>
      </c>
      <c r="C93" s="115">
        <f aca="true" t="shared" si="25" ref="C93:L93">SUM(C94+C95+C96+C97+C98+C99+C100)</f>
        <v>0</v>
      </c>
      <c r="D93" s="147">
        <f t="shared" si="25"/>
        <v>0</v>
      </c>
      <c r="E93" s="85">
        <f t="shared" si="25"/>
        <v>0</v>
      </c>
      <c r="F93" s="85">
        <f t="shared" si="25"/>
        <v>0</v>
      </c>
      <c r="G93" s="85">
        <f t="shared" si="25"/>
        <v>0</v>
      </c>
      <c r="H93" s="85">
        <f t="shared" si="25"/>
        <v>0</v>
      </c>
      <c r="I93" s="85">
        <f t="shared" si="25"/>
        <v>0</v>
      </c>
      <c r="J93" s="85">
        <f t="shared" si="25"/>
        <v>0</v>
      </c>
      <c r="K93" s="85">
        <f t="shared" si="25"/>
        <v>0</v>
      </c>
      <c r="L93" s="89">
        <f t="shared" si="25"/>
        <v>0</v>
      </c>
    </row>
    <row r="94" spans="1:12" ht="15">
      <c r="A94" s="94">
        <v>6412</v>
      </c>
      <c r="B94" s="110" t="s">
        <v>67</v>
      </c>
      <c r="C94" s="121"/>
      <c r="D94" s="155">
        <f>+C94</f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15">
      <c r="A95" s="94">
        <v>6413</v>
      </c>
      <c r="B95" s="110" t="s">
        <v>69</v>
      </c>
      <c r="C95" s="121"/>
      <c r="D95" s="155">
        <f aca="true" t="shared" si="26" ref="D95:D100">+C95</f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ht="15">
      <c r="A96" s="94">
        <v>6414</v>
      </c>
      <c r="B96" s="110" t="s">
        <v>70</v>
      </c>
      <c r="C96" s="121"/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ht="15">
      <c r="A97" s="94">
        <v>6415</v>
      </c>
      <c r="B97" s="110" t="s">
        <v>71</v>
      </c>
      <c r="C97" s="121"/>
      <c r="D97" s="155">
        <f t="shared" si="26"/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93">
        <v>0</v>
      </c>
    </row>
    <row r="98" spans="1:12" ht="15">
      <c r="A98" s="94">
        <v>6416</v>
      </c>
      <c r="B98" s="110" t="s">
        <v>72</v>
      </c>
      <c r="C98" s="121"/>
      <c r="D98" s="155">
        <f t="shared" si="26"/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ht="24" customHeight="1">
      <c r="A99" s="94">
        <v>6417</v>
      </c>
      <c r="B99" s="110" t="s">
        <v>73</v>
      </c>
      <c r="C99" s="121"/>
      <c r="D99" s="155">
        <f t="shared" si="26"/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ht="15">
      <c r="A100" s="94">
        <v>6419</v>
      </c>
      <c r="B100" s="110" t="s">
        <v>74</v>
      </c>
      <c r="C100" s="121"/>
      <c r="D100" s="155">
        <f t="shared" si="26"/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ht="15">
      <c r="A101" s="88">
        <v>642</v>
      </c>
      <c r="B101" s="103" t="s">
        <v>468</v>
      </c>
      <c r="C101" s="115">
        <f aca="true" t="shared" si="27" ref="C101:L101">SUM(C102+C103+C104+C105+C106+C107)</f>
        <v>0</v>
      </c>
      <c r="D101" s="147">
        <f t="shared" si="27"/>
        <v>0</v>
      </c>
      <c r="E101" s="85">
        <f t="shared" si="27"/>
        <v>0</v>
      </c>
      <c r="F101" s="85">
        <f t="shared" si="27"/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9">
        <f t="shared" si="27"/>
        <v>0</v>
      </c>
    </row>
    <row r="102" spans="1:12" ht="15">
      <c r="A102" s="90">
        <v>6421</v>
      </c>
      <c r="B102" s="105" t="s">
        <v>75</v>
      </c>
      <c r="C102" s="119">
        <v>0</v>
      </c>
      <c r="D102" s="148"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ht="15">
      <c r="A103" s="90">
        <v>6422</v>
      </c>
      <c r="B103" s="105" t="s">
        <v>76</v>
      </c>
      <c r="C103" s="119">
        <v>0</v>
      </c>
      <c r="D103" s="148">
        <v>0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93">
        <v>0</v>
      </c>
    </row>
    <row r="104" spans="1:12" ht="15">
      <c r="A104" s="90">
        <v>6423</v>
      </c>
      <c r="B104" s="105" t="s">
        <v>77</v>
      </c>
      <c r="C104" s="119">
        <v>0</v>
      </c>
      <c r="D104" s="148">
        <v>0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93">
        <v>0</v>
      </c>
    </row>
    <row r="105" spans="1:12" ht="15">
      <c r="A105" s="90">
        <v>6424</v>
      </c>
      <c r="B105" s="105" t="s">
        <v>78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s="10" customFormat="1" ht="15">
      <c r="A106" s="94" t="s">
        <v>79</v>
      </c>
      <c r="B106" s="110" t="s">
        <v>80</v>
      </c>
      <c r="C106" s="118"/>
      <c r="D106" s="155">
        <f>+C106</f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93">
        <v>0</v>
      </c>
    </row>
    <row r="107" spans="1:12" ht="15">
      <c r="A107" s="94">
        <v>6429</v>
      </c>
      <c r="B107" s="110" t="s">
        <v>81</v>
      </c>
      <c r="C107" s="118"/>
      <c r="D107" s="155">
        <f>+C107</f>
        <v>0</v>
      </c>
      <c r="E107" s="11"/>
      <c r="F107" s="11"/>
      <c r="G107" s="11"/>
      <c r="H107" s="11"/>
      <c r="I107" s="11"/>
      <c r="J107" s="11"/>
      <c r="K107" s="11"/>
      <c r="L107" s="92"/>
    </row>
    <row r="108" spans="1:12" ht="15">
      <c r="A108" s="88">
        <v>643</v>
      </c>
      <c r="B108" s="103" t="s">
        <v>469</v>
      </c>
      <c r="C108" s="115">
        <f aca="true" t="shared" si="28" ref="C108:L108">SUM(C109+C110+C111+C112+C113+C114+C115)</f>
        <v>0</v>
      </c>
      <c r="D108" s="147">
        <f t="shared" si="28"/>
        <v>0</v>
      </c>
      <c r="E108" s="85">
        <f t="shared" si="28"/>
        <v>0</v>
      </c>
      <c r="F108" s="85">
        <f t="shared" si="28"/>
        <v>0</v>
      </c>
      <c r="G108" s="85">
        <f t="shared" si="28"/>
        <v>0</v>
      </c>
      <c r="H108" s="85">
        <f t="shared" si="28"/>
        <v>0</v>
      </c>
      <c r="I108" s="85">
        <f t="shared" si="28"/>
        <v>0</v>
      </c>
      <c r="J108" s="85">
        <f t="shared" si="28"/>
        <v>0</v>
      </c>
      <c r="K108" s="85">
        <f t="shared" si="28"/>
        <v>0</v>
      </c>
      <c r="L108" s="89">
        <f t="shared" si="28"/>
        <v>0</v>
      </c>
    </row>
    <row r="109" spans="1:12" ht="24" customHeight="1">
      <c r="A109" s="90">
        <v>6431</v>
      </c>
      <c r="B109" s="105" t="s">
        <v>82</v>
      </c>
      <c r="C109" s="119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>
      <c r="A110" s="94">
        <v>6432</v>
      </c>
      <c r="B110" s="177" t="s">
        <v>83</v>
      </c>
      <c r="C110" s="118"/>
      <c r="D110" s="155">
        <f>+C110</f>
        <v>0</v>
      </c>
      <c r="E110" s="11"/>
      <c r="F110" s="11"/>
      <c r="G110" s="11"/>
      <c r="H110" s="11"/>
      <c r="I110" s="11"/>
      <c r="J110" s="11"/>
      <c r="K110" s="11"/>
      <c r="L110" s="92"/>
    </row>
    <row r="111" spans="1:12" ht="24" customHeight="1">
      <c r="A111" s="90">
        <v>6433</v>
      </c>
      <c r="B111" s="107" t="s">
        <v>84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ht="15">
      <c r="A112" s="90">
        <v>6434</v>
      </c>
      <c r="B112" s="105" t="s">
        <v>85</v>
      </c>
      <c r="C112" s="117">
        <v>0</v>
      </c>
      <c r="D112" s="148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93">
        <v>0</v>
      </c>
    </row>
    <row r="113" spans="1:12" ht="24" customHeight="1">
      <c r="A113" s="90">
        <v>6435</v>
      </c>
      <c r="B113" s="107" t="s">
        <v>86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ht="24" customHeight="1">
      <c r="A114" s="90">
        <v>6436</v>
      </c>
      <c r="B114" s="107" t="s">
        <v>87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ht="15">
      <c r="A115" s="90">
        <v>6437</v>
      </c>
      <c r="B115" s="105" t="s">
        <v>88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15">
      <c r="A116" s="88" t="s">
        <v>89</v>
      </c>
      <c r="B116" s="103" t="s">
        <v>470</v>
      </c>
      <c r="C116" s="115">
        <f aca="true" t="shared" si="29" ref="C116:L116">SUM(C117:C122)</f>
        <v>0</v>
      </c>
      <c r="D116" s="147">
        <f t="shared" si="29"/>
        <v>0</v>
      </c>
      <c r="E116" s="85">
        <f t="shared" si="29"/>
        <v>0</v>
      </c>
      <c r="F116" s="85">
        <f t="shared" si="29"/>
        <v>0</v>
      </c>
      <c r="G116" s="85">
        <f t="shared" si="29"/>
        <v>0</v>
      </c>
      <c r="H116" s="85">
        <f>SUM(H117:H122)</f>
        <v>0</v>
      </c>
      <c r="I116" s="85">
        <f>SUM(I117:I122)</f>
        <v>0</v>
      </c>
      <c r="J116" s="85">
        <f t="shared" si="29"/>
        <v>0</v>
      </c>
      <c r="K116" s="85">
        <f t="shared" si="29"/>
        <v>0</v>
      </c>
      <c r="L116" s="89">
        <f t="shared" si="29"/>
        <v>0</v>
      </c>
    </row>
    <row r="117" spans="1:12" s="10" customFormat="1" ht="24" customHeight="1">
      <c r="A117" s="90" t="s">
        <v>90</v>
      </c>
      <c r="B117" s="105" t="s">
        <v>91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>
      <c r="A118" s="90" t="s">
        <v>92</v>
      </c>
      <c r="B118" s="105" t="s">
        <v>93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s="10" customFormat="1" ht="24" customHeight="1">
      <c r="A119" s="90" t="s">
        <v>94</v>
      </c>
      <c r="B119" s="105" t="s">
        <v>95</v>
      </c>
      <c r="C119" s="117">
        <v>0</v>
      </c>
      <c r="D119" s="148">
        <v>0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93">
        <v>0</v>
      </c>
    </row>
    <row r="120" spans="1:12" s="10" customFormat="1" ht="24" customHeight="1">
      <c r="A120" s="90" t="s">
        <v>96</v>
      </c>
      <c r="B120" s="105" t="s">
        <v>97</v>
      </c>
      <c r="C120" s="117">
        <v>0</v>
      </c>
      <c r="D120" s="148">
        <v>0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93">
        <v>0</v>
      </c>
    </row>
    <row r="121" spans="1:12" s="10" customFormat="1" ht="24" customHeight="1">
      <c r="A121" s="90" t="s">
        <v>98</v>
      </c>
      <c r="B121" s="105" t="s">
        <v>99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s="10" customFormat="1" ht="24" customHeight="1">
      <c r="A122" s="90" t="s">
        <v>100</v>
      </c>
      <c r="B122" s="105" t="s">
        <v>101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ht="24" customHeight="1">
      <c r="A123" s="88">
        <v>65</v>
      </c>
      <c r="B123" s="103" t="s">
        <v>586</v>
      </c>
      <c r="C123" s="115">
        <f aca="true" t="shared" si="30" ref="C123:L123">C124+C129+C137</f>
        <v>506803</v>
      </c>
      <c r="D123" s="147">
        <f t="shared" si="30"/>
        <v>0</v>
      </c>
      <c r="E123" s="85">
        <f t="shared" si="30"/>
        <v>506803</v>
      </c>
      <c r="F123" s="85">
        <f t="shared" si="30"/>
        <v>0</v>
      </c>
      <c r="G123" s="85">
        <f t="shared" si="30"/>
        <v>0</v>
      </c>
      <c r="H123" s="85">
        <f t="shared" si="30"/>
        <v>0</v>
      </c>
      <c r="I123" s="85">
        <f t="shared" si="30"/>
        <v>0</v>
      </c>
      <c r="J123" s="85">
        <f t="shared" si="30"/>
        <v>0</v>
      </c>
      <c r="K123" s="85">
        <f t="shared" si="30"/>
        <v>0</v>
      </c>
      <c r="L123" s="89">
        <f t="shared" si="30"/>
        <v>0</v>
      </c>
    </row>
    <row r="124" spans="1:12" ht="15">
      <c r="A124" s="88">
        <v>651</v>
      </c>
      <c r="B124" s="103" t="s">
        <v>471</v>
      </c>
      <c r="C124" s="115">
        <f aca="true" t="shared" si="31" ref="C124:L124">SUM(C125:C128)</f>
        <v>0</v>
      </c>
      <c r="D124" s="147">
        <f t="shared" si="31"/>
        <v>0</v>
      </c>
      <c r="E124" s="85">
        <f t="shared" si="31"/>
        <v>0</v>
      </c>
      <c r="F124" s="85">
        <f t="shared" si="31"/>
        <v>0</v>
      </c>
      <c r="G124" s="85">
        <f t="shared" si="31"/>
        <v>0</v>
      </c>
      <c r="H124" s="85">
        <f>SUM(H125:H128)</f>
        <v>0</v>
      </c>
      <c r="I124" s="85">
        <f>SUM(I125:I128)</f>
        <v>0</v>
      </c>
      <c r="J124" s="85">
        <f t="shared" si="31"/>
        <v>0</v>
      </c>
      <c r="K124" s="85">
        <f t="shared" si="31"/>
        <v>0</v>
      </c>
      <c r="L124" s="89">
        <f t="shared" si="31"/>
        <v>0</v>
      </c>
    </row>
    <row r="125" spans="1:12" ht="15">
      <c r="A125" s="90">
        <v>6511</v>
      </c>
      <c r="B125" s="105" t="s">
        <v>102</v>
      </c>
      <c r="C125" s="117">
        <v>0</v>
      </c>
      <c r="D125" s="148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93">
        <v>0</v>
      </c>
    </row>
    <row r="126" spans="1:12" ht="15">
      <c r="A126" s="90">
        <v>6512</v>
      </c>
      <c r="B126" s="105" t="s">
        <v>103</v>
      </c>
      <c r="C126" s="117">
        <v>0</v>
      </c>
      <c r="D126" s="148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93">
        <v>0</v>
      </c>
    </row>
    <row r="127" spans="1:12" ht="15">
      <c r="A127" s="90">
        <v>6513</v>
      </c>
      <c r="B127" s="105" t="s">
        <v>104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ht="15">
      <c r="A128" s="94">
        <v>6514</v>
      </c>
      <c r="B128" s="110" t="s">
        <v>105</v>
      </c>
      <c r="C128" s="118"/>
      <c r="D128" s="149"/>
      <c r="E128" s="14">
        <f>+C128</f>
        <v>0</v>
      </c>
      <c r="F128" s="11"/>
      <c r="G128" s="11"/>
      <c r="H128" s="11"/>
      <c r="I128" s="11"/>
      <c r="J128" s="11"/>
      <c r="K128" s="11"/>
      <c r="L128" s="92"/>
    </row>
    <row r="129" spans="1:12" ht="15">
      <c r="A129" s="88">
        <v>652</v>
      </c>
      <c r="B129" s="103" t="s">
        <v>472</v>
      </c>
      <c r="C129" s="115">
        <f aca="true" t="shared" si="32" ref="C129:L129">SUM(C130+C131+C132+C133+C134+C135+C136)</f>
        <v>506803</v>
      </c>
      <c r="D129" s="147">
        <f t="shared" si="32"/>
        <v>0</v>
      </c>
      <c r="E129" s="85">
        <f t="shared" si="32"/>
        <v>506803</v>
      </c>
      <c r="F129" s="85">
        <f t="shared" si="32"/>
        <v>0</v>
      </c>
      <c r="G129" s="85">
        <f t="shared" si="32"/>
        <v>0</v>
      </c>
      <c r="H129" s="85">
        <f t="shared" si="32"/>
        <v>0</v>
      </c>
      <c r="I129" s="85">
        <f t="shared" si="32"/>
        <v>0</v>
      </c>
      <c r="J129" s="85">
        <f t="shared" si="32"/>
        <v>0</v>
      </c>
      <c r="K129" s="85">
        <f t="shared" si="32"/>
        <v>0</v>
      </c>
      <c r="L129" s="89">
        <f t="shared" si="32"/>
        <v>0</v>
      </c>
    </row>
    <row r="130" spans="1:12" ht="15">
      <c r="A130" s="94">
        <v>6521</v>
      </c>
      <c r="B130" s="110" t="s">
        <v>106</v>
      </c>
      <c r="C130" s="118"/>
      <c r="D130" s="149"/>
      <c r="E130" s="14">
        <f>+C130</f>
        <v>0</v>
      </c>
      <c r="F130" s="11"/>
      <c r="G130" s="11"/>
      <c r="H130" s="11"/>
      <c r="I130" s="11"/>
      <c r="J130" s="11"/>
      <c r="K130" s="11"/>
      <c r="L130" s="92"/>
    </row>
    <row r="131" spans="1:12" ht="15">
      <c r="A131" s="90">
        <v>6522</v>
      </c>
      <c r="B131" s="105" t="s">
        <v>107</v>
      </c>
      <c r="C131" s="117">
        <v>0</v>
      </c>
      <c r="D131" s="148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93">
        <v>0</v>
      </c>
    </row>
    <row r="132" spans="1:12" ht="15">
      <c r="A132" s="90">
        <v>6524</v>
      </c>
      <c r="B132" s="105" t="s">
        <v>108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ht="15">
      <c r="A133" s="90">
        <v>6525</v>
      </c>
      <c r="B133" s="105" t="s">
        <v>109</v>
      </c>
      <c r="C133" s="117">
        <v>0</v>
      </c>
      <c r="D133" s="148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93">
        <v>0</v>
      </c>
    </row>
    <row r="134" spans="1:12" ht="15">
      <c r="A134" s="94">
        <v>6526</v>
      </c>
      <c r="B134" s="110" t="s">
        <v>110</v>
      </c>
      <c r="C134" s="118">
        <v>506803</v>
      </c>
      <c r="D134" s="149"/>
      <c r="E134" s="14">
        <f>+C134</f>
        <v>506803</v>
      </c>
      <c r="F134" s="11"/>
      <c r="G134" s="11"/>
      <c r="H134" s="11"/>
      <c r="I134" s="11"/>
      <c r="J134" s="11"/>
      <c r="K134" s="11"/>
      <c r="L134" s="92"/>
    </row>
    <row r="135" spans="1:12" ht="15">
      <c r="A135" s="94">
        <v>6527</v>
      </c>
      <c r="B135" s="110" t="s">
        <v>111</v>
      </c>
      <c r="C135" s="121"/>
      <c r="D135" s="149"/>
      <c r="E135" s="14">
        <f>+C135</f>
        <v>0</v>
      </c>
      <c r="F135" s="11"/>
      <c r="G135" s="11"/>
      <c r="H135" s="11"/>
      <c r="I135" s="11"/>
      <c r="J135" s="11"/>
      <c r="K135" s="11"/>
      <c r="L135" s="92"/>
    </row>
    <row r="136" spans="1:12" s="10" customFormat="1" ht="15">
      <c r="A136" s="90" t="s">
        <v>112</v>
      </c>
      <c r="B136" s="108" t="s">
        <v>113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ht="15">
      <c r="A137" s="88">
        <v>653</v>
      </c>
      <c r="B137" s="103" t="s">
        <v>473</v>
      </c>
      <c r="C137" s="115">
        <f aca="true" t="shared" si="33" ref="C137:L137">SUM(C138:C140)</f>
        <v>0</v>
      </c>
      <c r="D137" s="147">
        <f t="shared" si="33"/>
        <v>0</v>
      </c>
      <c r="E137" s="85">
        <f t="shared" si="33"/>
        <v>0</v>
      </c>
      <c r="F137" s="85">
        <f t="shared" si="33"/>
        <v>0</v>
      </c>
      <c r="G137" s="85">
        <f t="shared" si="33"/>
        <v>0</v>
      </c>
      <c r="H137" s="85">
        <f>SUM(H138:H140)</f>
        <v>0</v>
      </c>
      <c r="I137" s="85">
        <f>SUM(I138:I140)</f>
        <v>0</v>
      </c>
      <c r="J137" s="85">
        <f t="shared" si="33"/>
        <v>0</v>
      </c>
      <c r="K137" s="85">
        <f t="shared" si="33"/>
        <v>0</v>
      </c>
      <c r="L137" s="89">
        <f t="shared" si="33"/>
        <v>0</v>
      </c>
    </row>
    <row r="138" spans="1:12" ht="15">
      <c r="A138" s="90">
        <v>6531</v>
      </c>
      <c r="B138" s="105" t="s">
        <v>114</v>
      </c>
      <c r="C138" s="117">
        <v>0</v>
      </c>
      <c r="D138" s="148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93">
        <v>0</v>
      </c>
    </row>
    <row r="139" spans="1:12" ht="15">
      <c r="A139" s="90">
        <v>6532</v>
      </c>
      <c r="B139" s="105" t="s">
        <v>115</v>
      </c>
      <c r="C139" s="117">
        <v>0</v>
      </c>
      <c r="D139" s="148">
        <v>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6">
        <v>0</v>
      </c>
      <c r="L139" s="93">
        <v>0</v>
      </c>
    </row>
    <row r="140" spans="1:12" ht="15">
      <c r="A140" s="90">
        <v>6533</v>
      </c>
      <c r="B140" s="105" t="s">
        <v>116</v>
      </c>
      <c r="C140" s="117">
        <v>0</v>
      </c>
      <c r="D140" s="148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93">
        <v>0</v>
      </c>
    </row>
    <row r="141" spans="1:12" ht="15">
      <c r="A141" s="88">
        <v>66</v>
      </c>
      <c r="B141" s="109" t="s">
        <v>474</v>
      </c>
      <c r="C141" s="115">
        <f aca="true" t="shared" si="34" ref="C141:L141">C142+C145</f>
        <v>700000</v>
      </c>
      <c r="D141" s="147">
        <f t="shared" si="34"/>
        <v>700000</v>
      </c>
      <c r="E141" s="85">
        <f t="shared" si="34"/>
        <v>0</v>
      </c>
      <c r="F141" s="85">
        <f t="shared" si="34"/>
        <v>0</v>
      </c>
      <c r="G141" s="85">
        <f t="shared" si="34"/>
        <v>0</v>
      </c>
      <c r="H141" s="85">
        <f t="shared" si="34"/>
        <v>0</v>
      </c>
      <c r="I141" s="85">
        <f t="shared" si="34"/>
        <v>0</v>
      </c>
      <c r="J141" s="85">
        <f t="shared" si="34"/>
        <v>0</v>
      </c>
      <c r="K141" s="85">
        <f t="shared" si="34"/>
        <v>0</v>
      </c>
      <c r="L141" s="89">
        <f t="shared" si="34"/>
        <v>0</v>
      </c>
    </row>
    <row r="142" spans="1:12" ht="15">
      <c r="A142" s="88">
        <v>661</v>
      </c>
      <c r="B142" s="103" t="s">
        <v>475</v>
      </c>
      <c r="C142" s="115">
        <f aca="true" t="shared" si="35" ref="C142:L142">SUM(C143+C144)</f>
        <v>700000</v>
      </c>
      <c r="D142" s="147">
        <f t="shared" si="35"/>
        <v>700000</v>
      </c>
      <c r="E142" s="85">
        <f t="shared" si="35"/>
        <v>0</v>
      </c>
      <c r="F142" s="85">
        <f t="shared" si="35"/>
        <v>0</v>
      </c>
      <c r="G142" s="85">
        <f t="shared" si="35"/>
        <v>0</v>
      </c>
      <c r="H142" s="85">
        <f t="shared" si="35"/>
        <v>0</v>
      </c>
      <c r="I142" s="85">
        <f t="shared" si="35"/>
        <v>0</v>
      </c>
      <c r="J142" s="85">
        <f t="shared" si="35"/>
        <v>0</v>
      </c>
      <c r="K142" s="85">
        <f t="shared" si="35"/>
        <v>0</v>
      </c>
      <c r="L142" s="89">
        <f t="shared" si="35"/>
        <v>0</v>
      </c>
    </row>
    <row r="143" spans="1:12" ht="15">
      <c r="A143" s="94">
        <v>6614</v>
      </c>
      <c r="B143" s="110" t="s">
        <v>117</v>
      </c>
      <c r="C143" s="118"/>
      <c r="D143" s="155">
        <f>+C143</f>
        <v>0</v>
      </c>
      <c r="E143" s="11"/>
      <c r="F143" s="11"/>
      <c r="G143" s="11"/>
      <c r="H143" s="11"/>
      <c r="I143" s="11"/>
      <c r="J143" s="11"/>
      <c r="K143" s="11"/>
      <c r="L143" s="92"/>
    </row>
    <row r="144" spans="1:12" ht="15">
      <c r="A144" s="94">
        <v>6615</v>
      </c>
      <c r="B144" s="110" t="s">
        <v>118</v>
      </c>
      <c r="C144" s="118">
        <v>700000</v>
      </c>
      <c r="D144" s="155">
        <f>+C144</f>
        <v>700000</v>
      </c>
      <c r="E144" s="11"/>
      <c r="F144" s="11"/>
      <c r="G144" s="11"/>
      <c r="H144" s="11"/>
      <c r="I144" s="11"/>
      <c r="J144" s="11"/>
      <c r="K144" s="11"/>
      <c r="L144" s="92"/>
    </row>
    <row r="145" spans="1:12" ht="15">
      <c r="A145" s="88">
        <v>663</v>
      </c>
      <c r="B145" s="104" t="s">
        <v>476</v>
      </c>
      <c r="C145" s="115">
        <f aca="true" t="shared" si="36" ref="C145:L145">SUM(C146+C147)</f>
        <v>0</v>
      </c>
      <c r="D145" s="147">
        <f t="shared" si="36"/>
        <v>0</v>
      </c>
      <c r="E145" s="85">
        <f t="shared" si="36"/>
        <v>0</v>
      </c>
      <c r="F145" s="85">
        <f t="shared" si="36"/>
        <v>0</v>
      </c>
      <c r="G145" s="85">
        <f t="shared" si="36"/>
        <v>0</v>
      </c>
      <c r="H145" s="85">
        <f t="shared" si="36"/>
        <v>0</v>
      </c>
      <c r="I145" s="85">
        <f t="shared" si="36"/>
        <v>0</v>
      </c>
      <c r="J145" s="85">
        <f t="shared" si="36"/>
        <v>0</v>
      </c>
      <c r="K145" s="85">
        <f t="shared" si="36"/>
        <v>0</v>
      </c>
      <c r="L145" s="89">
        <f t="shared" si="36"/>
        <v>0</v>
      </c>
    </row>
    <row r="146" spans="1:12" ht="15">
      <c r="A146" s="94">
        <v>6631</v>
      </c>
      <c r="B146" s="110" t="s">
        <v>119</v>
      </c>
      <c r="C146" s="121"/>
      <c r="D146" s="149"/>
      <c r="E146" s="11"/>
      <c r="F146" s="11"/>
      <c r="G146" s="11"/>
      <c r="H146" s="11"/>
      <c r="I146" s="11"/>
      <c r="J146" s="14">
        <f>+C146</f>
        <v>0</v>
      </c>
      <c r="K146" s="11"/>
      <c r="L146" s="92"/>
    </row>
    <row r="147" spans="1:12" ht="15">
      <c r="A147" s="94">
        <v>6632</v>
      </c>
      <c r="B147" s="178" t="s">
        <v>120</v>
      </c>
      <c r="C147" s="118"/>
      <c r="D147" s="149"/>
      <c r="E147" s="11"/>
      <c r="F147" s="11"/>
      <c r="G147" s="11"/>
      <c r="H147" s="11"/>
      <c r="I147" s="11"/>
      <c r="J147" s="14">
        <f>+C147</f>
        <v>0</v>
      </c>
      <c r="K147" s="11"/>
      <c r="L147" s="92"/>
    </row>
    <row r="148" spans="1:12" ht="15">
      <c r="A148" s="88">
        <v>67</v>
      </c>
      <c r="B148" s="103" t="s">
        <v>477</v>
      </c>
      <c r="C148" s="115">
        <f aca="true" t="shared" si="37" ref="C148:L148">C149+C153</f>
        <v>19209169</v>
      </c>
      <c r="D148" s="147">
        <f t="shared" si="37"/>
        <v>0</v>
      </c>
      <c r="E148" s="85">
        <f t="shared" si="37"/>
        <v>0</v>
      </c>
      <c r="F148" s="85">
        <f t="shared" si="37"/>
        <v>0</v>
      </c>
      <c r="G148" s="85">
        <f t="shared" si="37"/>
        <v>0</v>
      </c>
      <c r="H148" s="85">
        <f t="shared" si="37"/>
        <v>0</v>
      </c>
      <c r="I148" s="85">
        <f t="shared" si="37"/>
        <v>0</v>
      </c>
      <c r="J148" s="85">
        <f t="shared" si="37"/>
        <v>0</v>
      </c>
      <c r="K148" s="85">
        <f t="shared" si="37"/>
        <v>0</v>
      </c>
      <c r="L148" s="89">
        <f t="shared" si="37"/>
        <v>0</v>
      </c>
    </row>
    <row r="149" spans="1:12" ht="24" customHeight="1">
      <c r="A149" s="88">
        <v>671</v>
      </c>
      <c r="B149" s="109" t="s">
        <v>587</v>
      </c>
      <c r="C149" s="115">
        <f aca="true" t="shared" si="38" ref="C149:L149">SUM(C150+C151+C152)</f>
        <v>19209169</v>
      </c>
      <c r="D149" s="147">
        <f t="shared" si="38"/>
        <v>0</v>
      </c>
      <c r="E149" s="85">
        <f t="shared" si="38"/>
        <v>0</v>
      </c>
      <c r="F149" s="85">
        <f t="shared" si="38"/>
        <v>0</v>
      </c>
      <c r="G149" s="85">
        <f t="shared" si="38"/>
        <v>0</v>
      </c>
      <c r="H149" s="85">
        <f t="shared" si="38"/>
        <v>0</v>
      </c>
      <c r="I149" s="85">
        <f t="shared" si="38"/>
        <v>0</v>
      </c>
      <c r="J149" s="85">
        <f t="shared" si="38"/>
        <v>0</v>
      </c>
      <c r="K149" s="85">
        <f t="shared" si="38"/>
        <v>0</v>
      </c>
      <c r="L149" s="89">
        <f t="shared" si="38"/>
        <v>0</v>
      </c>
    </row>
    <row r="150" spans="1:12" ht="15">
      <c r="A150" s="94">
        <v>6711</v>
      </c>
      <c r="B150" s="110" t="s">
        <v>121</v>
      </c>
      <c r="C150" s="118">
        <v>19209169</v>
      </c>
      <c r="D150" s="149"/>
      <c r="E150" s="11"/>
      <c r="F150" s="11"/>
      <c r="G150" s="11"/>
      <c r="H150" s="11"/>
      <c r="I150" s="11"/>
      <c r="J150" s="11"/>
      <c r="K150" s="11"/>
      <c r="L150" s="92"/>
    </row>
    <row r="151" spans="1:12" ht="24" customHeight="1">
      <c r="A151" s="94">
        <v>6712</v>
      </c>
      <c r="B151" s="110" t="s">
        <v>122</v>
      </c>
      <c r="C151" s="118"/>
      <c r="D151" s="149"/>
      <c r="E151" s="11"/>
      <c r="F151" s="11"/>
      <c r="G151" s="11"/>
      <c r="H151" s="11"/>
      <c r="I151" s="11"/>
      <c r="J151" s="11"/>
      <c r="K151" s="11"/>
      <c r="L151" s="92"/>
    </row>
    <row r="152" spans="1:12" s="10" customFormat="1" ht="24" customHeight="1">
      <c r="A152" s="90" t="s">
        <v>123</v>
      </c>
      <c r="B152" s="105" t="s">
        <v>124</v>
      </c>
      <c r="C152" s="117">
        <v>0</v>
      </c>
      <c r="D152" s="148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93">
        <v>0</v>
      </c>
    </row>
    <row r="153" spans="1:12" s="10" customFormat="1" ht="15">
      <c r="A153" s="88" t="s">
        <v>125</v>
      </c>
      <c r="B153" s="103" t="s">
        <v>478</v>
      </c>
      <c r="C153" s="115">
        <f aca="true" t="shared" si="39" ref="C153:L153">C154</f>
        <v>0</v>
      </c>
      <c r="D153" s="147">
        <f t="shared" si="39"/>
        <v>0</v>
      </c>
      <c r="E153" s="85">
        <f t="shared" si="39"/>
        <v>0</v>
      </c>
      <c r="F153" s="85">
        <f t="shared" si="39"/>
        <v>0</v>
      </c>
      <c r="G153" s="85">
        <f t="shared" si="39"/>
        <v>0</v>
      </c>
      <c r="H153" s="85">
        <f t="shared" si="39"/>
        <v>0</v>
      </c>
      <c r="I153" s="85">
        <f t="shared" si="39"/>
        <v>0</v>
      </c>
      <c r="J153" s="85">
        <f t="shared" si="39"/>
        <v>0</v>
      </c>
      <c r="K153" s="85">
        <f t="shared" si="39"/>
        <v>0</v>
      </c>
      <c r="L153" s="89">
        <f t="shared" si="39"/>
        <v>0</v>
      </c>
    </row>
    <row r="154" spans="1:12" s="10" customFormat="1" ht="15">
      <c r="A154" s="90" t="s">
        <v>126</v>
      </c>
      <c r="B154" s="105" t="s">
        <v>127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ht="15">
      <c r="A155" s="88">
        <v>68</v>
      </c>
      <c r="B155" s="103" t="s">
        <v>479</v>
      </c>
      <c r="C155" s="115">
        <f aca="true" t="shared" si="40" ref="C155:L155">C156+C166</f>
        <v>0</v>
      </c>
      <c r="D155" s="147">
        <f t="shared" si="40"/>
        <v>0</v>
      </c>
      <c r="E155" s="85">
        <f t="shared" si="40"/>
        <v>0</v>
      </c>
      <c r="F155" s="85">
        <f t="shared" si="40"/>
        <v>0</v>
      </c>
      <c r="G155" s="85">
        <f t="shared" si="40"/>
        <v>0</v>
      </c>
      <c r="H155" s="85">
        <f t="shared" si="40"/>
        <v>0</v>
      </c>
      <c r="I155" s="85">
        <f t="shared" si="40"/>
        <v>0</v>
      </c>
      <c r="J155" s="85">
        <f t="shared" si="40"/>
        <v>0</v>
      </c>
      <c r="K155" s="85">
        <f t="shared" si="40"/>
        <v>0</v>
      </c>
      <c r="L155" s="89">
        <f t="shared" si="40"/>
        <v>0</v>
      </c>
    </row>
    <row r="156" spans="1:12" ht="15">
      <c r="A156" s="88">
        <v>681</v>
      </c>
      <c r="B156" s="103" t="s">
        <v>588</v>
      </c>
      <c r="C156" s="115">
        <f aca="true" t="shared" si="41" ref="C156:L156">SUM(C157:C165)</f>
        <v>0</v>
      </c>
      <c r="D156" s="147">
        <f t="shared" si="41"/>
        <v>0</v>
      </c>
      <c r="E156" s="85">
        <f t="shared" si="41"/>
        <v>0</v>
      </c>
      <c r="F156" s="85">
        <f t="shared" si="41"/>
        <v>0</v>
      </c>
      <c r="G156" s="85">
        <f t="shared" si="41"/>
        <v>0</v>
      </c>
      <c r="H156" s="85">
        <f>SUM(H157:H165)</f>
        <v>0</v>
      </c>
      <c r="I156" s="85">
        <f>SUM(I157:I165)</f>
        <v>0</v>
      </c>
      <c r="J156" s="85">
        <f t="shared" si="41"/>
        <v>0</v>
      </c>
      <c r="K156" s="85">
        <f t="shared" si="41"/>
        <v>0</v>
      </c>
      <c r="L156" s="89">
        <f t="shared" si="41"/>
        <v>0</v>
      </c>
    </row>
    <row r="157" spans="1:12" ht="15">
      <c r="A157" s="90">
        <v>6811</v>
      </c>
      <c r="B157" s="105" t="s">
        <v>128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ht="15">
      <c r="A158" s="90">
        <v>6812</v>
      </c>
      <c r="B158" s="105" t="s">
        <v>129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ht="15">
      <c r="A159" s="90">
        <v>6813</v>
      </c>
      <c r="B159" s="105" t="s">
        <v>130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ht="15">
      <c r="A160" s="90">
        <v>6814</v>
      </c>
      <c r="B160" s="105" t="s">
        <v>131</v>
      </c>
      <c r="C160" s="117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ht="15">
      <c r="A161" s="90">
        <v>6815</v>
      </c>
      <c r="B161" s="105" t="s">
        <v>369</v>
      </c>
      <c r="C161" s="117">
        <v>0</v>
      </c>
      <c r="D161" s="148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93">
        <v>0</v>
      </c>
    </row>
    <row r="162" spans="1:12" ht="15">
      <c r="A162" s="90">
        <v>6816</v>
      </c>
      <c r="B162" s="105" t="s">
        <v>132</v>
      </c>
      <c r="C162" s="117">
        <v>0</v>
      </c>
      <c r="D162" s="148">
        <v>0</v>
      </c>
      <c r="E162" s="86">
        <v>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93">
        <v>0</v>
      </c>
    </row>
    <row r="163" spans="1:12" ht="15">
      <c r="A163" s="90">
        <v>6817</v>
      </c>
      <c r="B163" s="105" t="s">
        <v>133</v>
      </c>
      <c r="C163" s="117">
        <v>0</v>
      </c>
      <c r="D163" s="148">
        <v>0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93">
        <v>0</v>
      </c>
    </row>
    <row r="164" spans="1:12" ht="15">
      <c r="A164" s="90">
        <v>6818</v>
      </c>
      <c r="B164" s="105" t="s">
        <v>134</v>
      </c>
      <c r="C164" s="120">
        <v>0</v>
      </c>
      <c r="D164" s="148">
        <v>0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93">
        <v>0</v>
      </c>
    </row>
    <row r="165" spans="1:12" ht="15">
      <c r="A165" s="94">
        <v>6819</v>
      </c>
      <c r="B165" s="110" t="s">
        <v>135</v>
      </c>
      <c r="C165" s="121"/>
      <c r="D165" s="153"/>
      <c r="E165" s="13">
        <f>C165</f>
        <v>0</v>
      </c>
      <c r="F165" s="12"/>
      <c r="G165" s="12"/>
      <c r="H165" s="12"/>
      <c r="I165" s="12"/>
      <c r="J165" s="12"/>
      <c r="K165" s="12"/>
      <c r="L165" s="95"/>
    </row>
    <row r="166" spans="1:12" ht="15">
      <c r="A166" s="88">
        <v>683</v>
      </c>
      <c r="B166" s="103" t="s">
        <v>136</v>
      </c>
      <c r="C166" s="115">
        <f>C167</f>
        <v>0</v>
      </c>
      <c r="D166" s="147">
        <f aca="true" t="shared" si="42" ref="D166:L166">D167</f>
        <v>0</v>
      </c>
      <c r="E166" s="85">
        <f t="shared" si="42"/>
        <v>0</v>
      </c>
      <c r="F166" s="85">
        <f t="shared" si="42"/>
        <v>0</v>
      </c>
      <c r="G166" s="85">
        <f t="shared" si="42"/>
        <v>0</v>
      </c>
      <c r="H166" s="85">
        <f t="shared" si="42"/>
        <v>0</v>
      </c>
      <c r="I166" s="85">
        <f t="shared" si="42"/>
        <v>0</v>
      </c>
      <c r="J166" s="85">
        <f t="shared" si="42"/>
        <v>0</v>
      </c>
      <c r="K166" s="85">
        <f t="shared" si="42"/>
        <v>0</v>
      </c>
      <c r="L166" s="89">
        <f t="shared" si="42"/>
        <v>0</v>
      </c>
    </row>
    <row r="167" spans="1:12" ht="15">
      <c r="A167" s="94">
        <v>6831</v>
      </c>
      <c r="B167" s="110" t="s">
        <v>136</v>
      </c>
      <c r="C167" s="140"/>
      <c r="D167" s="156"/>
      <c r="E167" s="126">
        <f>C167</f>
        <v>0</v>
      </c>
      <c r="F167" s="125"/>
      <c r="G167" s="125"/>
      <c r="H167" s="125"/>
      <c r="I167" s="125"/>
      <c r="J167" s="125"/>
      <c r="K167" s="125"/>
      <c r="L167" s="131"/>
    </row>
    <row r="168" spans="1:12" ht="15">
      <c r="A168" s="130">
        <v>7</v>
      </c>
      <c r="B168" s="138" t="s">
        <v>480</v>
      </c>
      <c r="C168" s="141">
        <f aca="true" t="shared" si="43" ref="C168:L168">C169+C181+C214+C218</f>
        <v>0</v>
      </c>
      <c r="D168" s="157">
        <f t="shared" si="43"/>
        <v>0</v>
      </c>
      <c r="E168" s="128">
        <f t="shared" si="43"/>
        <v>0</v>
      </c>
      <c r="F168" s="128">
        <f t="shared" si="43"/>
        <v>0</v>
      </c>
      <c r="G168" s="128">
        <f t="shared" si="43"/>
        <v>0</v>
      </c>
      <c r="H168" s="128">
        <f t="shared" si="43"/>
        <v>0</v>
      </c>
      <c r="I168" s="128">
        <f t="shared" si="43"/>
        <v>0</v>
      </c>
      <c r="J168" s="128">
        <f t="shared" si="43"/>
        <v>0</v>
      </c>
      <c r="K168" s="128">
        <f t="shared" si="43"/>
        <v>0</v>
      </c>
      <c r="L168" s="137">
        <f t="shared" si="43"/>
        <v>0</v>
      </c>
    </row>
    <row r="169" spans="1:12" ht="15">
      <c r="A169" s="88">
        <v>71</v>
      </c>
      <c r="B169" s="103" t="s">
        <v>481</v>
      </c>
      <c r="C169" s="115">
        <f aca="true" t="shared" si="44" ref="C169:L169">C170+C174</f>
        <v>0</v>
      </c>
      <c r="D169" s="147">
        <f t="shared" si="44"/>
        <v>0</v>
      </c>
      <c r="E169" s="85">
        <f t="shared" si="44"/>
        <v>0</v>
      </c>
      <c r="F169" s="85">
        <f t="shared" si="44"/>
        <v>0</v>
      </c>
      <c r="G169" s="85">
        <f t="shared" si="44"/>
        <v>0</v>
      </c>
      <c r="H169" s="85">
        <f t="shared" si="44"/>
        <v>0</v>
      </c>
      <c r="I169" s="85">
        <f t="shared" si="44"/>
        <v>0</v>
      </c>
      <c r="J169" s="85">
        <f t="shared" si="44"/>
        <v>0</v>
      </c>
      <c r="K169" s="85">
        <f t="shared" si="44"/>
        <v>0</v>
      </c>
      <c r="L169" s="89">
        <f t="shared" si="44"/>
        <v>0</v>
      </c>
    </row>
    <row r="170" spans="1:12" ht="15">
      <c r="A170" s="88">
        <v>711</v>
      </c>
      <c r="B170" s="103" t="s">
        <v>482</v>
      </c>
      <c r="C170" s="115">
        <f aca="true" t="shared" si="45" ref="C170:L170">SUM(C171+C172+C173)</f>
        <v>0</v>
      </c>
      <c r="D170" s="147">
        <f t="shared" si="45"/>
        <v>0</v>
      </c>
      <c r="E170" s="85">
        <f t="shared" si="45"/>
        <v>0</v>
      </c>
      <c r="F170" s="85">
        <f t="shared" si="45"/>
        <v>0</v>
      </c>
      <c r="G170" s="85">
        <f t="shared" si="45"/>
        <v>0</v>
      </c>
      <c r="H170" s="85">
        <f t="shared" si="45"/>
        <v>0</v>
      </c>
      <c r="I170" s="85">
        <f t="shared" si="45"/>
        <v>0</v>
      </c>
      <c r="J170" s="85">
        <f t="shared" si="45"/>
        <v>0</v>
      </c>
      <c r="K170" s="85">
        <f t="shared" si="45"/>
        <v>0</v>
      </c>
      <c r="L170" s="89">
        <f t="shared" si="45"/>
        <v>0</v>
      </c>
    </row>
    <row r="171" spans="1:12" ht="15">
      <c r="A171" s="94">
        <v>7111</v>
      </c>
      <c r="B171" s="110" t="s">
        <v>137</v>
      </c>
      <c r="C171" s="118"/>
      <c r="D171" s="149"/>
      <c r="E171" s="11"/>
      <c r="F171" s="11"/>
      <c r="G171" s="11"/>
      <c r="H171" s="11"/>
      <c r="I171" s="11"/>
      <c r="J171" s="11"/>
      <c r="K171" s="14">
        <f>+C171</f>
        <v>0</v>
      </c>
      <c r="L171" s="92"/>
    </row>
    <row r="172" spans="1:12" ht="15">
      <c r="A172" s="90">
        <v>7112</v>
      </c>
      <c r="B172" s="105" t="s">
        <v>138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ht="15">
      <c r="A173" s="90">
        <v>7113</v>
      </c>
      <c r="B173" s="105" t="s">
        <v>139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ht="15">
      <c r="A174" s="88">
        <v>712</v>
      </c>
      <c r="B174" s="103" t="s">
        <v>589</v>
      </c>
      <c r="C174" s="115">
        <f aca="true" t="shared" si="46" ref="C174:L174">SUM(C175+C176+C177+C178+C179+C180)</f>
        <v>0</v>
      </c>
      <c r="D174" s="147">
        <f t="shared" si="46"/>
        <v>0</v>
      </c>
      <c r="E174" s="85">
        <f t="shared" si="46"/>
        <v>0</v>
      </c>
      <c r="F174" s="85">
        <f t="shared" si="46"/>
        <v>0</v>
      </c>
      <c r="G174" s="85">
        <f t="shared" si="46"/>
        <v>0</v>
      </c>
      <c r="H174" s="85">
        <f t="shared" si="46"/>
        <v>0</v>
      </c>
      <c r="I174" s="85">
        <f t="shared" si="46"/>
        <v>0</v>
      </c>
      <c r="J174" s="85">
        <f t="shared" si="46"/>
        <v>0</v>
      </c>
      <c r="K174" s="85">
        <f t="shared" si="46"/>
        <v>0</v>
      </c>
      <c r="L174" s="89">
        <f t="shared" si="46"/>
        <v>0</v>
      </c>
    </row>
    <row r="175" spans="1:12" ht="15">
      <c r="A175" s="90">
        <v>7121</v>
      </c>
      <c r="B175" s="105" t="s">
        <v>140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ht="15">
      <c r="A176" s="90">
        <v>7122</v>
      </c>
      <c r="B176" s="105" t="s">
        <v>141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ht="15">
      <c r="A177" s="90">
        <v>7123</v>
      </c>
      <c r="B177" s="105" t="s">
        <v>142</v>
      </c>
      <c r="C177" s="117">
        <v>0</v>
      </c>
      <c r="D177" s="148">
        <v>0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86">
        <v>0</v>
      </c>
      <c r="L177" s="93">
        <v>0</v>
      </c>
    </row>
    <row r="178" spans="1:12" ht="15">
      <c r="A178" s="94">
        <v>7124</v>
      </c>
      <c r="B178" s="110" t="s">
        <v>143</v>
      </c>
      <c r="C178" s="118"/>
      <c r="D178" s="149"/>
      <c r="E178" s="11"/>
      <c r="F178" s="11"/>
      <c r="G178" s="11"/>
      <c r="H178" s="11"/>
      <c r="I178" s="11"/>
      <c r="J178" s="11"/>
      <c r="K178" s="14">
        <f>+C178</f>
        <v>0</v>
      </c>
      <c r="L178" s="92"/>
    </row>
    <row r="179" spans="1:12" ht="15">
      <c r="A179" s="90">
        <v>7125</v>
      </c>
      <c r="B179" s="105" t="s">
        <v>144</v>
      </c>
      <c r="C179" s="117">
        <v>0</v>
      </c>
      <c r="D179" s="148">
        <v>0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6">
        <v>0</v>
      </c>
      <c r="L179" s="93">
        <v>0</v>
      </c>
    </row>
    <row r="180" spans="1:12" ht="15">
      <c r="A180" s="90">
        <v>7126</v>
      </c>
      <c r="B180" s="105" t="s">
        <v>145</v>
      </c>
      <c r="C180" s="117">
        <v>0</v>
      </c>
      <c r="D180" s="148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93">
        <v>0</v>
      </c>
    </row>
    <row r="181" spans="1:12" ht="15">
      <c r="A181" s="88">
        <v>72</v>
      </c>
      <c r="B181" s="103" t="s">
        <v>483</v>
      </c>
      <c r="C181" s="115">
        <f aca="true" t="shared" si="47" ref="C181:L181">C182+C187+C196+C201+C206+C209</f>
        <v>0</v>
      </c>
      <c r="D181" s="147">
        <f t="shared" si="47"/>
        <v>0</v>
      </c>
      <c r="E181" s="85">
        <f t="shared" si="47"/>
        <v>0</v>
      </c>
      <c r="F181" s="85">
        <f t="shared" si="47"/>
        <v>0</v>
      </c>
      <c r="G181" s="85">
        <f t="shared" si="47"/>
        <v>0</v>
      </c>
      <c r="H181" s="85">
        <f t="shared" si="47"/>
        <v>0</v>
      </c>
      <c r="I181" s="85">
        <f t="shared" si="47"/>
        <v>0</v>
      </c>
      <c r="J181" s="85">
        <f t="shared" si="47"/>
        <v>0</v>
      </c>
      <c r="K181" s="85">
        <f t="shared" si="47"/>
        <v>0</v>
      </c>
      <c r="L181" s="89">
        <f t="shared" si="47"/>
        <v>0</v>
      </c>
    </row>
    <row r="182" spans="1:12" ht="15">
      <c r="A182" s="88">
        <v>721</v>
      </c>
      <c r="B182" s="103" t="s">
        <v>484</v>
      </c>
      <c r="C182" s="115">
        <f aca="true" t="shared" si="48" ref="C182:L182">SUM(C183+C184+C185+C186)</f>
        <v>0</v>
      </c>
      <c r="D182" s="147">
        <f t="shared" si="48"/>
        <v>0</v>
      </c>
      <c r="E182" s="85">
        <f t="shared" si="48"/>
        <v>0</v>
      </c>
      <c r="F182" s="85">
        <f t="shared" si="48"/>
        <v>0</v>
      </c>
      <c r="G182" s="85">
        <f t="shared" si="48"/>
        <v>0</v>
      </c>
      <c r="H182" s="85">
        <f t="shared" si="48"/>
        <v>0</v>
      </c>
      <c r="I182" s="85">
        <f t="shared" si="48"/>
        <v>0</v>
      </c>
      <c r="J182" s="85">
        <f t="shared" si="48"/>
        <v>0</v>
      </c>
      <c r="K182" s="85">
        <f t="shared" si="48"/>
        <v>0</v>
      </c>
      <c r="L182" s="89">
        <f t="shared" si="48"/>
        <v>0</v>
      </c>
    </row>
    <row r="183" spans="1:12" ht="15">
      <c r="A183" s="94">
        <v>7211</v>
      </c>
      <c r="B183" s="110" t="s">
        <v>146</v>
      </c>
      <c r="C183" s="118"/>
      <c r="D183" s="149"/>
      <c r="E183" s="11"/>
      <c r="F183" s="11"/>
      <c r="G183" s="11"/>
      <c r="H183" s="11"/>
      <c r="I183" s="11"/>
      <c r="J183" s="11"/>
      <c r="K183" s="14">
        <f>+C183</f>
        <v>0</v>
      </c>
      <c r="L183" s="92"/>
    </row>
    <row r="184" spans="1:12" ht="15">
      <c r="A184" s="94">
        <v>7212</v>
      </c>
      <c r="B184" s="110" t="s">
        <v>147</v>
      </c>
      <c r="C184" s="118"/>
      <c r="D184" s="149"/>
      <c r="E184" s="11"/>
      <c r="F184" s="11"/>
      <c r="G184" s="11"/>
      <c r="H184" s="11"/>
      <c r="I184" s="11"/>
      <c r="J184" s="11"/>
      <c r="K184" s="14">
        <f>+C184</f>
        <v>0</v>
      </c>
      <c r="L184" s="92"/>
    </row>
    <row r="185" spans="1:12" ht="15">
      <c r="A185" s="90">
        <v>7213</v>
      </c>
      <c r="B185" s="105" t="s">
        <v>148</v>
      </c>
      <c r="C185" s="117">
        <v>0</v>
      </c>
      <c r="D185" s="148">
        <v>0</v>
      </c>
      <c r="E185" s="86">
        <v>0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86">
        <v>0</v>
      </c>
      <c r="L185" s="93">
        <v>0</v>
      </c>
    </row>
    <row r="186" spans="1:12" ht="15">
      <c r="A186" s="90">
        <v>7214</v>
      </c>
      <c r="B186" s="105" t="s">
        <v>149</v>
      </c>
      <c r="C186" s="117">
        <v>0</v>
      </c>
      <c r="D186" s="148">
        <v>0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6">
        <v>0</v>
      </c>
      <c r="L186" s="93">
        <v>0</v>
      </c>
    </row>
    <row r="187" spans="1:12" ht="15">
      <c r="A187" s="88">
        <v>722</v>
      </c>
      <c r="B187" s="103" t="s">
        <v>485</v>
      </c>
      <c r="C187" s="115">
        <f aca="true" t="shared" si="49" ref="C187:L187">SUM(C188+C189+C190+C191+C192+C193+C194+C195)</f>
        <v>0</v>
      </c>
      <c r="D187" s="147">
        <f t="shared" si="49"/>
        <v>0</v>
      </c>
      <c r="E187" s="85">
        <f t="shared" si="49"/>
        <v>0</v>
      </c>
      <c r="F187" s="85">
        <f t="shared" si="49"/>
        <v>0</v>
      </c>
      <c r="G187" s="85">
        <f t="shared" si="49"/>
        <v>0</v>
      </c>
      <c r="H187" s="85">
        <f t="shared" si="49"/>
        <v>0</v>
      </c>
      <c r="I187" s="85">
        <f t="shared" si="49"/>
        <v>0</v>
      </c>
      <c r="J187" s="85">
        <f t="shared" si="49"/>
        <v>0</v>
      </c>
      <c r="K187" s="85">
        <f t="shared" si="49"/>
        <v>0</v>
      </c>
      <c r="L187" s="89">
        <f t="shared" si="49"/>
        <v>0</v>
      </c>
    </row>
    <row r="188" spans="1:12" ht="15">
      <c r="A188" s="94">
        <v>7221</v>
      </c>
      <c r="B188" s="110" t="s">
        <v>150</v>
      </c>
      <c r="C188" s="118"/>
      <c r="D188" s="149"/>
      <c r="E188" s="11"/>
      <c r="F188" s="11"/>
      <c r="G188" s="11"/>
      <c r="H188" s="11"/>
      <c r="I188" s="11"/>
      <c r="J188" s="11"/>
      <c r="K188" s="14">
        <f aca="true" t="shared" si="50" ref="K188:K194">+C188</f>
        <v>0</v>
      </c>
      <c r="L188" s="92"/>
    </row>
    <row r="189" spans="1:12" ht="15">
      <c r="A189" s="94">
        <v>7222</v>
      </c>
      <c r="B189" s="110" t="s">
        <v>151</v>
      </c>
      <c r="C189" s="118"/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ht="15">
      <c r="A190" s="94">
        <v>7223</v>
      </c>
      <c r="B190" s="110" t="s">
        <v>152</v>
      </c>
      <c r="C190" s="118"/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ht="15">
      <c r="A191" s="94">
        <v>7224</v>
      </c>
      <c r="B191" s="110" t="s">
        <v>153</v>
      </c>
      <c r="C191" s="118"/>
      <c r="D191" s="149"/>
      <c r="E191" s="11"/>
      <c r="F191" s="11"/>
      <c r="G191" s="11"/>
      <c r="H191" s="11"/>
      <c r="I191" s="11"/>
      <c r="J191" s="11"/>
      <c r="K191" s="14">
        <f t="shared" si="50"/>
        <v>0</v>
      </c>
      <c r="L191" s="92"/>
    </row>
    <row r="192" spans="1:12" ht="15">
      <c r="A192" s="94">
        <v>7225</v>
      </c>
      <c r="B192" s="110" t="s">
        <v>154</v>
      </c>
      <c r="C192" s="118"/>
      <c r="D192" s="149"/>
      <c r="E192" s="11"/>
      <c r="F192" s="11"/>
      <c r="G192" s="11"/>
      <c r="H192" s="11"/>
      <c r="I192" s="11"/>
      <c r="J192" s="11"/>
      <c r="K192" s="14">
        <f t="shared" si="50"/>
        <v>0</v>
      </c>
      <c r="L192" s="92"/>
    </row>
    <row r="193" spans="1:12" ht="15">
      <c r="A193" s="94">
        <v>7226</v>
      </c>
      <c r="B193" s="110" t="s">
        <v>155</v>
      </c>
      <c r="C193" s="118"/>
      <c r="D193" s="149"/>
      <c r="E193" s="11"/>
      <c r="F193" s="11"/>
      <c r="G193" s="11"/>
      <c r="H193" s="11"/>
      <c r="I193" s="11"/>
      <c r="J193" s="11"/>
      <c r="K193" s="14">
        <f t="shared" si="50"/>
        <v>0</v>
      </c>
      <c r="L193" s="92"/>
    </row>
    <row r="194" spans="1:12" ht="15">
      <c r="A194" s="94">
        <v>7227</v>
      </c>
      <c r="B194" s="110" t="s">
        <v>156</v>
      </c>
      <c r="C194" s="118"/>
      <c r="D194" s="149"/>
      <c r="E194" s="11"/>
      <c r="F194" s="11"/>
      <c r="G194" s="11"/>
      <c r="H194" s="11"/>
      <c r="I194" s="11"/>
      <c r="J194" s="11"/>
      <c r="K194" s="14">
        <f t="shared" si="50"/>
        <v>0</v>
      </c>
      <c r="L194" s="92"/>
    </row>
    <row r="195" spans="1:12" s="10" customFormat="1" ht="15">
      <c r="A195" s="90" t="s">
        <v>157</v>
      </c>
      <c r="B195" s="105" t="s">
        <v>158</v>
      </c>
      <c r="C195" s="117">
        <v>0</v>
      </c>
      <c r="D195" s="148">
        <v>0</v>
      </c>
      <c r="E195" s="86">
        <v>0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93">
        <v>0</v>
      </c>
    </row>
    <row r="196" spans="1:12" ht="15">
      <c r="A196" s="88">
        <v>723</v>
      </c>
      <c r="B196" s="103" t="s">
        <v>486</v>
      </c>
      <c r="C196" s="115">
        <f aca="true" t="shared" si="51" ref="C196:L196">SUM(C197+C198+C199+C200)</f>
        <v>0</v>
      </c>
      <c r="D196" s="147">
        <f t="shared" si="51"/>
        <v>0</v>
      </c>
      <c r="E196" s="85">
        <f t="shared" si="51"/>
        <v>0</v>
      </c>
      <c r="F196" s="85">
        <f t="shared" si="51"/>
        <v>0</v>
      </c>
      <c r="G196" s="85">
        <f t="shared" si="51"/>
        <v>0</v>
      </c>
      <c r="H196" s="85">
        <f t="shared" si="51"/>
        <v>0</v>
      </c>
      <c r="I196" s="85">
        <f t="shared" si="51"/>
        <v>0</v>
      </c>
      <c r="J196" s="85">
        <f t="shared" si="51"/>
        <v>0</v>
      </c>
      <c r="K196" s="85">
        <f t="shared" si="51"/>
        <v>0</v>
      </c>
      <c r="L196" s="89">
        <f t="shared" si="51"/>
        <v>0</v>
      </c>
    </row>
    <row r="197" spans="1:12" ht="15">
      <c r="A197" s="94">
        <v>7231</v>
      </c>
      <c r="B197" s="110" t="s">
        <v>159</v>
      </c>
      <c r="C197" s="118"/>
      <c r="D197" s="149"/>
      <c r="E197" s="11"/>
      <c r="F197" s="11"/>
      <c r="G197" s="11"/>
      <c r="H197" s="11"/>
      <c r="I197" s="11"/>
      <c r="J197" s="11"/>
      <c r="K197" s="14">
        <f>+C197</f>
        <v>0</v>
      </c>
      <c r="L197" s="92"/>
    </row>
    <row r="198" spans="1:12" ht="15">
      <c r="A198" s="90">
        <v>7232</v>
      </c>
      <c r="B198" s="105" t="s">
        <v>160</v>
      </c>
      <c r="C198" s="117">
        <v>0</v>
      </c>
      <c r="D198" s="148">
        <v>0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93">
        <v>0</v>
      </c>
    </row>
    <row r="199" spans="1:12" ht="15">
      <c r="A199" s="94">
        <v>7233</v>
      </c>
      <c r="B199" s="110" t="s">
        <v>161</v>
      </c>
      <c r="C199" s="118"/>
      <c r="D199" s="149"/>
      <c r="E199" s="11"/>
      <c r="F199" s="11"/>
      <c r="G199" s="11"/>
      <c r="H199" s="11"/>
      <c r="I199" s="11"/>
      <c r="J199" s="11"/>
      <c r="K199" s="14">
        <f>+C199</f>
        <v>0</v>
      </c>
      <c r="L199" s="92"/>
    </row>
    <row r="200" spans="1:12" ht="15">
      <c r="A200" s="90">
        <v>7234</v>
      </c>
      <c r="B200" s="105" t="s">
        <v>162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ht="24" customHeight="1">
      <c r="A201" s="88">
        <v>724</v>
      </c>
      <c r="B201" s="103" t="s">
        <v>590</v>
      </c>
      <c r="C201" s="115">
        <f aca="true" t="shared" si="52" ref="C201:L201">SUM(C202+C203+C204+C205)</f>
        <v>0</v>
      </c>
      <c r="D201" s="147">
        <f t="shared" si="52"/>
        <v>0</v>
      </c>
      <c r="E201" s="85">
        <f t="shared" si="52"/>
        <v>0</v>
      </c>
      <c r="F201" s="85">
        <f t="shared" si="52"/>
        <v>0</v>
      </c>
      <c r="G201" s="85">
        <f t="shared" si="52"/>
        <v>0</v>
      </c>
      <c r="H201" s="85">
        <f t="shared" si="52"/>
        <v>0</v>
      </c>
      <c r="I201" s="85">
        <f t="shared" si="52"/>
        <v>0</v>
      </c>
      <c r="J201" s="85">
        <f t="shared" si="52"/>
        <v>0</v>
      </c>
      <c r="K201" s="85">
        <f t="shared" si="52"/>
        <v>0</v>
      </c>
      <c r="L201" s="89">
        <f t="shared" si="52"/>
        <v>0</v>
      </c>
    </row>
    <row r="202" spans="1:12" ht="15">
      <c r="A202" s="94">
        <v>7241</v>
      </c>
      <c r="B202" s="110" t="s">
        <v>163</v>
      </c>
      <c r="C202" s="118"/>
      <c r="D202" s="149"/>
      <c r="E202" s="11"/>
      <c r="F202" s="11"/>
      <c r="G202" s="11"/>
      <c r="H202" s="11"/>
      <c r="I202" s="11"/>
      <c r="J202" s="11"/>
      <c r="K202" s="14">
        <f>+C202</f>
        <v>0</v>
      </c>
      <c r="L202" s="92"/>
    </row>
    <row r="203" spans="1:12" ht="15">
      <c r="A203" s="90">
        <v>7242</v>
      </c>
      <c r="B203" s="105" t="s">
        <v>165</v>
      </c>
      <c r="C203" s="117">
        <v>0</v>
      </c>
      <c r="D203" s="148">
        <v>0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93">
        <v>0</v>
      </c>
    </row>
    <row r="204" spans="1:12" ht="15">
      <c r="A204" s="90">
        <v>7243</v>
      </c>
      <c r="B204" s="105" t="s">
        <v>166</v>
      </c>
      <c r="C204" s="117">
        <v>0</v>
      </c>
      <c r="D204" s="148">
        <v>0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93">
        <v>0</v>
      </c>
    </row>
    <row r="205" spans="1:12" ht="15">
      <c r="A205" s="90">
        <v>7244</v>
      </c>
      <c r="B205" s="105" t="s">
        <v>167</v>
      </c>
      <c r="C205" s="117">
        <v>0</v>
      </c>
      <c r="D205" s="148">
        <v>0</v>
      </c>
      <c r="E205" s="86">
        <v>0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93">
        <v>0</v>
      </c>
    </row>
    <row r="206" spans="1:12" ht="15">
      <c r="A206" s="88">
        <v>725</v>
      </c>
      <c r="B206" s="103" t="s">
        <v>591</v>
      </c>
      <c r="C206" s="115">
        <f aca="true" t="shared" si="53" ref="C206:L206">SUM(C207+C208)</f>
        <v>0</v>
      </c>
      <c r="D206" s="147">
        <f t="shared" si="53"/>
        <v>0</v>
      </c>
      <c r="E206" s="85">
        <f t="shared" si="53"/>
        <v>0</v>
      </c>
      <c r="F206" s="85">
        <f t="shared" si="53"/>
        <v>0</v>
      </c>
      <c r="G206" s="85">
        <f t="shared" si="53"/>
        <v>0</v>
      </c>
      <c r="H206" s="85">
        <f t="shared" si="53"/>
        <v>0</v>
      </c>
      <c r="I206" s="85">
        <f t="shared" si="53"/>
        <v>0</v>
      </c>
      <c r="J206" s="85">
        <f t="shared" si="53"/>
        <v>0</v>
      </c>
      <c r="K206" s="85">
        <f t="shared" si="53"/>
        <v>0</v>
      </c>
      <c r="L206" s="89">
        <f t="shared" si="53"/>
        <v>0</v>
      </c>
    </row>
    <row r="207" spans="1:12" ht="15">
      <c r="A207" s="94">
        <v>7251</v>
      </c>
      <c r="B207" s="110" t="s">
        <v>168</v>
      </c>
      <c r="C207" s="118"/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ht="15">
      <c r="A208" s="94">
        <v>7252</v>
      </c>
      <c r="B208" s="110" t="s">
        <v>169</v>
      </c>
      <c r="C208" s="118"/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ht="15">
      <c r="A209" s="88">
        <v>726</v>
      </c>
      <c r="B209" s="103" t="s">
        <v>487</v>
      </c>
      <c r="C209" s="115">
        <f aca="true" t="shared" si="54" ref="C209:L209">SUM(C210+C211+C212+C213)</f>
        <v>0</v>
      </c>
      <c r="D209" s="147">
        <f t="shared" si="54"/>
        <v>0</v>
      </c>
      <c r="E209" s="85">
        <f t="shared" si="54"/>
        <v>0</v>
      </c>
      <c r="F209" s="85">
        <f t="shared" si="54"/>
        <v>0</v>
      </c>
      <c r="G209" s="85">
        <f t="shared" si="54"/>
        <v>0</v>
      </c>
      <c r="H209" s="85">
        <f t="shared" si="54"/>
        <v>0</v>
      </c>
      <c r="I209" s="85">
        <f t="shared" si="54"/>
        <v>0</v>
      </c>
      <c r="J209" s="85">
        <f t="shared" si="54"/>
        <v>0</v>
      </c>
      <c r="K209" s="85">
        <f t="shared" si="54"/>
        <v>0</v>
      </c>
      <c r="L209" s="89">
        <f t="shared" si="54"/>
        <v>0</v>
      </c>
    </row>
    <row r="210" spans="1:12" ht="15">
      <c r="A210" s="90">
        <v>7261</v>
      </c>
      <c r="B210" s="105" t="s">
        <v>170</v>
      </c>
      <c r="C210" s="117">
        <v>0</v>
      </c>
      <c r="D210" s="148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93">
        <v>0</v>
      </c>
    </row>
    <row r="211" spans="1:12" ht="15">
      <c r="A211" s="94">
        <v>7262</v>
      </c>
      <c r="B211" s="110" t="s">
        <v>171</v>
      </c>
      <c r="C211" s="118"/>
      <c r="D211" s="149"/>
      <c r="E211" s="11"/>
      <c r="F211" s="11"/>
      <c r="G211" s="11"/>
      <c r="H211" s="11"/>
      <c r="I211" s="11"/>
      <c r="J211" s="11"/>
      <c r="K211" s="14">
        <f>+C211</f>
        <v>0</v>
      </c>
      <c r="L211" s="92"/>
    </row>
    <row r="212" spans="1:12" ht="15">
      <c r="A212" s="94">
        <v>7263</v>
      </c>
      <c r="B212" s="110" t="s">
        <v>172</v>
      </c>
      <c r="C212" s="118"/>
      <c r="D212" s="149"/>
      <c r="E212" s="11"/>
      <c r="F212" s="11"/>
      <c r="G212" s="11"/>
      <c r="H212" s="11"/>
      <c r="I212" s="11"/>
      <c r="J212" s="11"/>
      <c r="K212" s="14">
        <f>+C212</f>
        <v>0</v>
      </c>
      <c r="L212" s="92"/>
    </row>
    <row r="213" spans="1:12" ht="15">
      <c r="A213" s="94">
        <v>7264</v>
      </c>
      <c r="B213" s="110" t="s">
        <v>173</v>
      </c>
      <c r="C213" s="118"/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ht="15">
      <c r="A214" s="88">
        <v>73</v>
      </c>
      <c r="B214" s="103" t="s">
        <v>489</v>
      </c>
      <c r="C214" s="115">
        <f aca="true" t="shared" si="55" ref="C214:L214">C215</f>
        <v>0</v>
      </c>
      <c r="D214" s="147">
        <f t="shared" si="55"/>
        <v>0</v>
      </c>
      <c r="E214" s="85">
        <f t="shared" si="55"/>
        <v>0</v>
      </c>
      <c r="F214" s="85">
        <f t="shared" si="55"/>
        <v>0</v>
      </c>
      <c r="G214" s="85">
        <f t="shared" si="55"/>
        <v>0</v>
      </c>
      <c r="H214" s="85">
        <f t="shared" si="55"/>
        <v>0</v>
      </c>
      <c r="I214" s="85">
        <f t="shared" si="55"/>
        <v>0</v>
      </c>
      <c r="J214" s="85">
        <f t="shared" si="55"/>
        <v>0</v>
      </c>
      <c r="K214" s="85">
        <f t="shared" si="55"/>
        <v>0</v>
      </c>
      <c r="L214" s="89">
        <f t="shared" si="55"/>
        <v>0</v>
      </c>
    </row>
    <row r="215" spans="1:12" ht="15">
      <c r="A215" s="88">
        <v>731</v>
      </c>
      <c r="B215" s="103" t="s">
        <v>488</v>
      </c>
      <c r="C215" s="115">
        <f aca="true" t="shared" si="56" ref="C215:L215">SUM(C216:C217)</f>
        <v>0</v>
      </c>
      <c r="D215" s="147">
        <f t="shared" si="56"/>
        <v>0</v>
      </c>
      <c r="E215" s="85">
        <f t="shared" si="56"/>
        <v>0</v>
      </c>
      <c r="F215" s="85">
        <f t="shared" si="56"/>
        <v>0</v>
      </c>
      <c r="G215" s="85">
        <f t="shared" si="56"/>
        <v>0</v>
      </c>
      <c r="H215" s="85">
        <f>SUM(H216:H217)</f>
        <v>0</v>
      </c>
      <c r="I215" s="85">
        <f>SUM(I216:I217)</f>
        <v>0</v>
      </c>
      <c r="J215" s="85">
        <f t="shared" si="56"/>
        <v>0</v>
      </c>
      <c r="K215" s="85">
        <f t="shared" si="56"/>
        <v>0</v>
      </c>
      <c r="L215" s="89">
        <f t="shared" si="56"/>
        <v>0</v>
      </c>
    </row>
    <row r="216" spans="1:12" ht="15">
      <c r="A216" s="90">
        <v>7311</v>
      </c>
      <c r="B216" s="105" t="s">
        <v>174</v>
      </c>
      <c r="C216" s="117">
        <v>0</v>
      </c>
      <c r="D216" s="148">
        <v>0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93">
        <v>0</v>
      </c>
    </row>
    <row r="217" spans="1:12" ht="15">
      <c r="A217" s="94">
        <v>7312</v>
      </c>
      <c r="B217" s="110" t="s">
        <v>175</v>
      </c>
      <c r="C217" s="118"/>
      <c r="D217" s="149"/>
      <c r="E217" s="11"/>
      <c r="F217" s="11"/>
      <c r="G217" s="11"/>
      <c r="H217" s="11"/>
      <c r="I217" s="11"/>
      <c r="J217" s="11"/>
      <c r="K217" s="14">
        <f>+C217</f>
        <v>0</v>
      </c>
      <c r="L217" s="92"/>
    </row>
    <row r="218" spans="1:12" ht="15">
      <c r="A218" s="88">
        <v>74</v>
      </c>
      <c r="B218" s="103" t="s">
        <v>490</v>
      </c>
      <c r="C218" s="115">
        <f aca="true" t="shared" si="57" ref="C218:L219">C219</f>
        <v>0</v>
      </c>
      <c r="D218" s="147">
        <f t="shared" si="57"/>
        <v>0</v>
      </c>
      <c r="E218" s="85">
        <f t="shared" si="57"/>
        <v>0</v>
      </c>
      <c r="F218" s="85">
        <f t="shared" si="57"/>
        <v>0</v>
      </c>
      <c r="G218" s="85">
        <f t="shared" si="57"/>
        <v>0</v>
      </c>
      <c r="H218" s="85">
        <f t="shared" si="57"/>
        <v>0</v>
      </c>
      <c r="I218" s="85">
        <f t="shared" si="57"/>
        <v>0</v>
      </c>
      <c r="J218" s="85">
        <f t="shared" si="57"/>
        <v>0</v>
      </c>
      <c r="K218" s="85">
        <f t="shared" si="57"/>
        <v>0</v>
      </c>
      <c r="L218" s="89">
        <f t="shared" si="57"/>
        <v>0</v>
      </c>
    </row>
    <row r="219" spans="1:12" ht="15">
      <c r="A219" s="88">
        <v>741</v>
      </c>
      <c r="B219" s="103" t="s">
        <v>592</v>
      </c>
      <c r="C219" s="115">
        <f t="shared" si="57"/>
        <v>0</v>
      </c>
      <c r="D219" s="147">
        <f t="shared" si="57"/>
        <v>0</v>
      </c>
      <c r="E219" s="85">
        <f t="shared" si="57"/>
        <v>0</v>
      </c>
      <c r="F219" s="85">
        <f t="shared" si="57"/>
        <v>0</v>
      </c>
      <c r="G219" s="85">
        <f t="shared" si="57"/>
        <v>0</v>
      </c>
      <c r="H219" s="85">
        <f t="shared" si="57"/>
        <v>0</v>
      </c>
      <c r="I219" s="85">
        <f t="shared" si="57"/>
        <v>0</v>
      </c>
      <c r="J219" s="85">
        <f t="shared" si="57"/>
        <v>0</v>
      </c>
      <c r="K219" s="85">
        <f t="shared" si="57"/>
        <v>0</v>
      </c>
      <c r="L219" s="89">
        <f t="shared" si="57"/>
        <v>0</v>
      </c>
    </row>
    <row r="220" spans="1:12" ht="15.75" thickBot="1">
      <c r="A220" s="134">
        <v>7411</v>
      </c>
      <c r="B220" s="139" t="s">
        <v>176</v>
      </c>
      <c r="C220" s="142">
        <v>0</v>
      </c>
      <c r="D220" s="150">
        <v>0</v>
      </c>
      <c r="E220" s="135">
        <v>0</v>
      </c>
      <c r="F220" s="135">
        <v>0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6">
        <v>0</v>
      </c>
    </row>
    <row r="221" spans="1:12" ht="15.75" thickBot="1">
      <c r="A221" s="195" t="s">
        <v>504</v>
      </c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7"/>
    </row>
    <row r="222" spans="1:12" ht="15">
      <c r="A222" s="96">
        <v>8</v>
      </c>
      <c r="B222" s="111" t="s">
        <v>593</v>
      </c>
      <c r="C222" s="122">
        <f aca="true" t="shared" si="58" ref="C222:L222">C223+C262+C275+C288+C320</f>
        <v>0</v>
      </c>
      <c r="D222" s="146">
        <f t="shared" si="58"/>
        <v>0</v>
      </c>
      <c r="E222" s="97">
        <f t="shared" si="58"/>
        <v>0</v>
      </c>
      <c r="F222" s="97">
        <f t="shared" si="58"/>
        <v>0</v>
      </c>
      <c r="G222" s="97">
        <f t="shared" si="58"/>
        <v>0</v>
      </c>
      <c r="H222" s="97">
        <f t="shared" si="58"/>
        <v>0</v>
      </c>
      <c r="I222" s="97">
        <f t="shared" si="58"/>
        <v>0</v>
      </c>
      <c r="J222" s="97">
        <f t="shared" si="58"/>
        <v>0</v>
      </c>
      <c r="K222" s="97">
        <f t="shared" si="58"/>
        <v>0</v>
      </c>
      <c r="L222" s="98">
        <f t="shared" si="58"/>
        <v>0</v>
      </c>
    </row>
    <row r="223" spans="1:12" ht="15">
      <c r="A223" s="88">
        <v>81</v>
      </c>
      <c r="B223" s="109" t="s">
        <v>594</v>
      </c>
      <c r="C223" s="115">
        <f aca="true" t="shared" si="59" ref="C223:L223">C224+C229+C232+C236+C238+C245+C250+C258</f>
        <v>0</v>
      </c>
      <c r="D223" s="147">
        <f t="shared" si="59"/>
        <v>0</v>
      </c>
      <c r="E223" s="85">
        <f t="shared" si="59"/>
        <v>0</v>
      </c>
      <c r="F223" s="85">
        <f t="shared" si="59"/>
        <v>0</v>
      </c>
      <c r="G223" s="85">
        <f t="shared" si="59"/>
        <v>0</v>
      </c>
      <c r="H223" s="85">
        <f t="shared" si="59"/>
        <v>0</v>
      </c>
      <c r="I223" s="85">
        <f t="shared" si="59"/>
        <v>0</v>
      </c>
      <c r="J223" s="85">
        <f t="shared" si="59"/>
        <v>0</v>
      </c>
      <c r="K223" s="85">
        <f t="shared" si="59"/>
        <v>0</v>
      </c>
      <c r="L223" s="89">
        <f t="shared" si="59"/>
        <v>0</v>
      </c>
    </row>
    <row r="224" spans="1:12" ht="24" customHeight="1">
      <c r="A224" s="88">
        <v>811</v>
      </c>
      <c r="B224" s="103" t="s">
        <v>595</v>
      </c>
      <c r="C224" s="115">
        <f aca="true" t="shared" si="60" ref="C224:L224">SUM(C225:C228)</f>
        <v>0</v>
      </c>
      <c r="D224" s="147">
        <f t="shared" si="60"/>
        <v>0</v>
      </c>
      <c r="E224" s="85">
        <f t="shared" si="60"/>
        <v>0</v>
      </c>
      <c r="F224" s="85">
        <f t="shared" si="60"/>
        <v>0</v>
      </c>
      <c r="G224" s="85">
        <f t="shared" si="60"/>
        <v>0</v>
      </c>
      <c r="H224" s="85">
        <f>SUM(H225:H228)</f>
        <v>0</v>
      </c>
      <c r="I224" s="85">
        <f>SUM(I225:I228)</f>
        <v>0</v>
      </c>
      <c r="J224" s="85">
        <f t="shared" si="60"/>
        <v>0</v>
      </c>
      <c r="K224" s="85">
        <f t="shared" si="60"/>
        <v>0</v>
      </c>
      <c r="L224" s="89">
        <f t="shared" si="60"/>
        <v>0</v>
      </c>
    </row>
    <row r="225" spans="1:12" ht="15">
      <c r="A225" s="90">
        <v>8113</v>
      </c>
      <c r="B225" s="105" t="s">
        <v>505</v>
      </c>
      <c r="C225" s="117">
        <v>0</v>
      </c>
      <c r="D225" s="148">
        <v>0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6">
        <v>0</v>
      </c>
      <c r="L225" s="93">
        <v>0</v>
      </c>
    </row>
    <row r="226" spans="1:12" ht="15">
      <c r="A226" s="90">
        <v>8114</v>
      </c>
      <c r="B226" s="105" t="s">
        <v>506</v>
      </c>
      <c r="C226" s="117">
        <v>0</v>
      </c>
      <c r="D226" s="148">
        <v>0</v>
      </c>
      <c r="E226" s="86">
        <v>0</v>
      </c>
      <c r="F226" s="86">
        <v>0</v>
      </c>
      <c r="G226" s="86">
        <v>0</v>
      </c>
      <c r="H226" s="86">
        <v>0</v>
      </c>
      <c r="I226" s="86">
        <v>0</v>
      </c>
      <c r="J226" s="86">
        <v>0</v>
      </c>
      <c r="K226" s="86">
        <v>0</v>
      </c>
      <c r="L226" s="93">
        <v>0</v>
      </c>
    </row>
    <row r="227" spans="1:12" ht="15">
      <c r="A227" s="90">
        <v>8115</v>
      </c>
      <c r="B227" s="105" t="s">
        <v>507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15">
      <c r="A228" s="90">
        <v>8116</v>
      </c>
      <c r="B228" s="105" t="s">
        <v>508</v>
      </c>
      <c r="C228" s="117">
        <v>0</v>
      </c>
      <c r="D228" s="148">
        <v>0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93">
        <v>0</v>
      </c>
    </row>
    <row r="229" spans="1:12" ht="24" customHeight="1">
      <c r="A229" s="88">
        <v>812</v>
      </c>
      <c r="B229" s="103" t="s">
        <v>596</v>
      </c>
      <c r="C229" s="115">
        <f aca="true" t="shared" si="61" ref="C229:L229">SUM(C230+C231)</f>
        <v>0</v>
      </c>
      <c r="D229" s="147">
        <f t="shared" si="61"/>
        <v>0</v>
      </c>
      <c r="E229" s="85">
        <f t="shared" si="61"/>
        <v>0</v>
      </c>
      <c r="F229" s="85">
        <f t="shared" si="61"/>
        <v>0</v>
      </c>
      <c r="G229" s="85">
        <f t="shared" si="61"/>
        <v>0</v>
      </c>
      <c r="H229" s="85">
        <f t="shared" si="61"/>
        <v>0</v>
      </c>
      <c r="I229" s="85">
        <f t="shared" si="61"/>
        <v>0</v>
      </c>
      <c r="J229" s="85">
        <f t="shared" si="61"/>
        <v>0</v>
      </c>
      <c r="K229" s="85">
        <f t="shared" si="61"/>
        <v>0</v>
      </c>
      <c r="L229" s="89">
        <f t="shared" si="61"/>
        <v>0</v>
      </c>
    </row>
    <row r="230" spans="1:12" ht="24" customHeight="1">
      <c r="A230" s="94">
        <v>8121</v>
      </c>
      <c r="B230" s="110" t="s">
        <v>509</v>
      </c>
      <c r="C230" s="118"/>
      <c r="D230" s="149"/>
      <c r="E230" s="11"/>
      <c r="F230" s="11"/>
      <c r="G230" s="11"/>
      <c r="H230" s="11"/>
      <c r="I230" s="11"/>
      <c r="J230" s="11"/>
      <c r="K230" s="11"/>
      <c r="L230" s="129">
        <f>+C230</f>
        <v>0</v>
      </c>
    </row>
    <row r="231" spans="1:12" ht="24" customHeight="1">
      <c r="A231" s="90">
        <v>8122</v>
      </c>
      <c r="B231" s="105" t="s">
        <v>510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>
      <c r="A232" s="88">
        <v>813</v>
      </c>
      <c r="B232" s="103" t="s">
        <v>597</v>
      </c>
      <c r="C232" s="115">
        <f aca="true" t="shared" si="62" ref="C232:L232">SUM(C233+C234+C235)</f>
        <v>0</v>
      </c>
      <c r="D232" s="147">
        <f t="shared" si="62"/>
        <v>0</v>
      </c>
      <c r="E232" s="85">
        <f t="shared" si="62"/>
        <v>0</v>
      </c>
      <c r="F232" s="85">
        <f t="shared" si="62"/>
        <v>0</v>
      </c>
      <c r="G232" s="85">
        <f t="shared" si="62"/>
        <v>0</v>
      </c>
      <c r="H232" s="85">
        <f>SUM(H233+H234+H235)</f>
        <v>0</v>
      </c>
      <c r="I232" s="85">
        <f>SUM(I233+I234+I235)</f>
        <v>0</v>
      </c>
      <c r="J232" s="85">
        <f t="shared" si="62"/>
        <v>0</v>
      </c>
      <c r="K232" s="85">
        <f t="shared" si="62"/>
        <v>0</v>
      </c>
      <c r="L232" s="89">
        <f t="shared" si="62"/>
        <v>0</v>
      </c>
    </row>
    <row r="233" spans="1:12" ht="15">
      <c r="A233" s="90">
        <v>8132</v>
      </c>
      <c r="B233" s="105" t="s">
        <v>511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15">
      <c r="A234" s="90">
        <v>8133</v>
      </c>
      <c r="B234" s="105" t="s">
        <v>512</v>
      </c>
      <c r="C234" s="117">
        <v>0</v>
      </c>
      <c r="D234" s="148">
        <v>0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93">
        <v>0</v>
      </c>
    </row>
    <row r="235" spans="1:12" ht="15">
      <c r="A235" s="90">
        <v>8134</v>
      </c>
      <c r="B235" s="105" t="s">
        <v>513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4" customHeight="1">
      <c r="A236" s="88">
        <v>814</v>
      </c>
      <c r="B236" s="103" t="s">
        <v>598</v>
      </c>
      <c r="C236" s="115">
        <f aca="true" t="shared" si="63" ref="C236:L236">C237</f>
        <v>0</v>
      </c>
      <c r="D236" s="147">
        <f t="shared" si="63"/>
        <v>0</v>
      </c>
      <c r="E236" s="85">
        <f t="shared" si="63"/>
        <v>0</v>
      </c>
      <c r="F236" s="85">
        <f t="shared" si="63"/>
        <v>0</v>
      </c>
      <c r="G236" s="85">
        <f t="shared" si="63"/>
        <v>0</v>
      </c>
      <c r="H236" s="85">
        <f t="shared" si="63"/>
        <v>0</v>
      </c>
      <c r="I236" s="85">
        <f t="shared" si="63"/>
        <v>0</v>
      </c>
      <c r="J236" s="85">
        <f t="shared" si="63"/>
        <v>0</v>
      </c>
      <c r="K236" s="85">
        <f t="shared" si="63"/>
        <v>0</v>
      </c>
      <c r="L236" s="89">
        <f t="shared" si="63"/>
        <v>0</v>
      </c>
    </row>
    <row r="237" spans="1:12" ht="15">
      <c r="A237" s="90">
        <v>8141</v>
      </c>
      <c r="B237" s="105" t="s">
        <v>514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ht="24" customHeight="1">
      <c r="A238" s="88">
        <v>815</v>
      </c>
      <c r="B238" s="103" t="s">
        <v>599</v>
      </c>
      <c r="C238" s="115">
        <f aca="true" t="shared" si="64" ref="C238:L238">SUM(C239+C240+C241+C242+C243+C244)</f>
        <v>0</v>
      </c>
      <c r="D238" s="147">
        <f t="shared" si="64"/>
        <v>0</v>
      </c>
      <c r="E238" s="85">
        <f t="shared" si="64"/>
        <v>0</v>
      </c>
      <c r="F238" s="85">
        <f t="shared" si="64"/>
        <v>0</v>
      </c>
      <c r="G238" s="85">
        <f t="shared" si="64"/>
        <v>0</v>
      </c>
      <c r="H238" s="85">
        <f>SUM(H239+H240+H241+H242+H243+H244)</f>
        <v>0</v>
      </c>
      <c r="I238" s="85">
        <f>SUM(I239+I240+I241+I242+I243+I244)</f>
        <v>0</v>
      </c>
      <c r="J238" s="85">
        <f t="shared" si="64"/>
        <v>0</v>
      </c>
      <c r="K238" s="85">
        <f t="shared" si="64"/>
        <v>0</v>
      </c>
      <c r="L238" s="89">
        <f t="shared" si="64"/>
        <v>0</v>
      </c>
    </row>
    <row r="239" spans="1:12" ht="15">
      <c r="A239" s="90">
        <v>8153</v>
      </c>
      <c r="B239" s="105" t="s">
        <v>515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ht="22.5" customHeight="1">
      <c r="A240" s="90">
        <v>8154</v>
      </c>
      <c r="B240" s="105" t="s">
        <v>516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>
      <c r="A241" s="90">
        <v>8155</v>
      </c>
      <c r="B241" s="105" t="s">
        <v>517</v>
      </c>
      <c r="C241" s="117">
        <v>0</v>
      </c>
      <c r="D241" s="148">
        <v>0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6">
        <v>0</v>
      </c>
      <c r="L241" s="93">
        <v>0</v>
      </c>
    </row>
    <row r="242" spans="1:12" ht="15">
      <c r="A242" s="90">
        <v>8156</v>
      </c>
      <c r="B242" s="105" t="s">
        <v>518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ht="15">
      <c r="A243" s="90">
        <v>8157</v>
      </c>
      <c r="B243" s="105" t="s">
        <v>519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ht="15">
      <c r="A244" s="90">
        <v>8158</v>
      </c>
      <c r="B244" s="105" t="s">
        <v>520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ht="24" customHeight="1">
      <c r="A245" s="88">
        <v>816</v>
      </c>
      <c r="B245" s="103" t="s">
        <v>600</v>
      </c>
      <c r="C245" s="115">
        <f aca="true" t="shared" si="65" ref="C245:L245">SUM(C246:C249)</f>
        <v>0</v>
      </c>
      <c r="D245" s="147">
        <f t="shared" si="65"/>
        <v>0</v>
      </c>
      <c r="E245" s="85">
        <f t="shared" si="65"/>
        <v>0</v>
      </c>
      <c r="F245" s="85">
        <f t="shared" si="65"/>
        <v>0</v>
      </c>
      <c r="G245" s="85">
        <f t="shared" si="65"/>
        <v>0</v>
      </c>
      <c r="H245" s="85">
        <f>SUM(H246:H249)</f>
        <v>0</v>
      </c>
      <c r="I245" s="85">
        <f>SUM(I246:I249)</f>
        <v>0</v>
      </c>
      <c r="J245" s="85">
        <f t="shared" si="65"/>
        <v>0</v>
      </c>
      <c r="K245" s="85">
        <f t="shared" si="65"/>
        <v>0</v>
      </c>
      <c r="L245" s="89">
        <f t="shared" si="65"/>
        <v>0</v>
      </c>
    </row>
    <row r="246" spans="1:12" ht="15">
      <c r="A246" s="90">
        <v>8163</v>
      </c>
      <c r="B246" s="105" t="s">
        <v>521</v>
      </c>
      <c r="C246" s="117">
        <v>0</v>
      </c>
      <c r="D246" s="148">
        <v>0</v>
      </c>
      <c r="E246" s="86">
        <v>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93">
        <v>0</v>
      </c>
    </row>
    <row r="247" spans="1:12" ht="15">
      <c r="A247" s="90">
        <v>8164</v>
      </c>
      <c r="B247" s="105" t="s">
        <v>522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ht="15">
      <c r="A248" s="90">
        <v>8165</v>
      </c>
      <c r="B248" s="105" t="s">
        <v>523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ht="15">
      <c r="A249" s="90">
        <v>8166</v>
      </c>
      <c r="B249" s="105" t="s">
        <v>524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5">
      <c r="A250" s="88">
        <v>817</v>
      </c>
      <c r="B250" s="103" t="s">
        <v>601</v>
      </c>
      <c r="C250" s="115">
        <f aca="true" t="shared" si="66" ref="C250:L250">SUM(C251:C257)</f>
        <v>0</v>
      </c>
      <c r="D250" s="147">
        <f t="shared" si="66"/>
        <v>0</v>
      </c>
      <c r="E250" s="85">
        <f t="shared" si="66"/>
        <v>0</v>
      </c>
      <c r="F250" s="85">
        <f t="shared" si="66"/>
        <v>0</v>
      </c>
      <c r="G250" s="85">
        <f t="shared" si="66"/>
        <v>0</v>
      </c>
      <c r="H250" s="85">
        <f>SUM(H251:H257)</f>
        <v>0</v>
      </c>
      <c r="I250" s="85">
        <f>SUM(I251:I257)</f>
        <v>0</v>
      </c>
      <c r="J250" s="85">
        <f t="shared" si="66"/>
        <v>0</v>
      </c>
      <c r="K250" s="85">
        <f t="shared" si="66"/>
        <v>0</v>
      </c>
      <c r="L250" s="89">
        <f t="shared" si="66"/>
        <v>0</v>
      </c>
    </row>
    <row r="251" spans="1:12" ht="15">
      <c r="A251" s="90">
        <v>8171</v>
      </c>
      <c r="B251" s="105" t="s">
        <v>525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15">
      <c r="A252" s="90">
        <v>8172</v>
      </c>
      <c r="B252" s="105" t="s">
        <v>526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15">
      <c r="A253" s="90">
        <v>8173</v>
      </c>
      <c r="B253" s="105" t="s">
        <v>527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ht="14.25" customHeight="1">
      <c r="A254" s="90">
        <v>8174</v>
      </c>
      <c r="B254" s="105" t="s">
        <v>528</v>
      </c>
      <c r="C254" s="117">
        <v>0</v>
      </c>
      <c r="D254" s="148">
        <v>0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86">
        <v>0</v>
      </c>
      <c r="L254" s="93">
        <v>0</v>
      </c>
    </row>
    <row r="255" spans="1:12" ht="15">
      <c r="A255" s="90">
        <v>8175</v>
      </c>
      <c r="B255" s="105" t="s">
        <v>529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ht="26.25" customHeight="1">
      <c r="A256" s="90">
        <v>8176</v>
      </c>
      <c r="B256" s="105" t="s">
        <v>530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ht="24" customHeight="1">
      <c r="A257" s="90">
        <v>8177</v>
      </c>
      <c r="B257" s="105" t="s">
        <v>531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s="10" customFormat="1" ht="15">
      <c r="A258" s="88" t="s">
        <v>532</v>
      </c>
      <c r="B258" s="103" t="s">
        <v>602</v>
      </c>
      <c r="C258" s="115">
        <f aca="true" t="shared" si="67" ref="C258:L258">SUM(C259+C260+C261)</f>
        <v>0</v>
      </c>
      <c r="D258" s="147">
        <f t="shared" si="67"/>
        <v>0</v>
      </c>
      <c r="E258" s="85">
        <f t="shared" si="67"/>
        <v>0</v>
      </c>
      <c r="F258" s="85">
        <f t="shared" si="67"/>
        <v>0</v>
      </c>
      <c r="G258" s="85">
        <f t="shared" si="67"/>
        <v>0</v>
      </c>
      <c r="H258" s="85">
        <f>SUM(H259+H260+H261)</f>
        <v>0</v>
      </c>
      <c r="I258" s="85">
        <f>SUM(I259+I260+I261)</f>
        <v>0</v>
      </c>
      <c r="J258" s="85">
        <f t="shared" si="67"/>
        <v>0</v>
      </c>
      <c r="K258" s="85">
        <f t="shared" si="67"/>
        <v>0</v>
      </c>
      <c r="L258" s="89">
        <f t="shared" si="67"/>
        <v>0</v>
      </c>
    </row>
    <row r="259" spans="1:12" s="10" customFormat="1" ht="22.5" customHeight="1">
      <c r="A259" s="90" t="s">
        <v>533</v>
      </c>
      <c r="B259" s="105" t="s">
        <v>534</v>
      </c>
      <c r="C259" s="117">
        <v>0</v>
      </c>
      <c r="D259" s="148">
        <v>0</v>
      </c>
      <c r="E259" s="86">
        <v>0</v>
      </c>
      <c r="F259" s="86">
        <v>0</v>
      </c>
      <c r="G259" s="86">
        <v>0</v>
      </c>
      <c r="H259" s="86">
        <v>0</v>
      </c>
      <c r="I259" s="86">
        <v>0</v>
      </c>
      <c r="J259" s="86">
        <v>0</v>
      </c>
      <c r="K259" s="86">
        <v>0</v>
      </c>
      <c r="L259" s="93">
        <v>0</v>
      </c>
    </row>
    <row r="260" spans="1:12" s="10" customFormat="1" ht="21" customHeight="1">
      <c r="A260" s="90" t="s">
        <v>535</v>
      </c>
      <c r="B260" s="105" t="s">
        <v>536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s="10" customFormat="1" ht="15">
      <c r="A261" s="90" t="s">
        <v>537</v>
      </c>
      <c r="B261" s="105" t="s">
        <v>538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ht="15">
      <c r="A262" s="88">
        <v>82</v>
      </c>
      <c r="B262" s="103" t="s">
        <v>603</v>
      </c>
      <c r="C262" s="115">
        <f aca="true" t="shared" si="68" ref="C262:L262">C263+C266+C269+C272</f>
        <v>0</v>
      </c>
      <c r="D262" s="147">
        <f t="shared" si="68"/>
        <v>0</v>
      </c>
      <c r="E262" s="85">
        <f t="shared" si="68"/>
        <v>0</v>
      </c>
      <c r="F262" s="85">
        <f t="shared" si="68"/>
        <v>0</v>
      </c>
      <c r="G262" s="85">
        <f t="shared" si="68"/>
        <v>0</v>
      </c>
      <c r="H262" s="85">
        <f>H263+H266+H269+H272</f>
        <v>0</v>
      </c>
      <c r="I262" s="85">
        <f>I263+I266+I269+I272</f>
        <v>0</v>
      </c>
      <c r="J262" s="85">
        <f t="shared" si="68"/>
        <v>0</v>
      </c>
      <c r="K262" s="85">
        <f t="shared" si="68"/>
        <v>0</v>
      </c>
      <c r="L262" s="89">
        <f t="shared" si="68"/>
        <v>0</v>
      </c>
    </row>
    <row r="263" spans="1:12" ht="15">
      <c r="A263" s="88">
        <v>821</v>
      </c>
      <c r="B263" s="103" t="s">
        <v>604</v>
      </c>
      <c r="C263" s="115">
        <f aca="true" t="shared" si="69" ref="C263:L263">SUM(C264:C265)</f>
        <v>0</v>
      </c>
      <c r="D263" s="147">
        <f t="shared" si="69"/>
        <v>0</v>
      </c>
      <c r="E263" s="85">
        <f t="shared" si="69"/>
        <v>0</v>
      </c>
      <c r="F263" s="85">
        <f t="shared" si="69"/>
        <v>0</v>
      </c>
      <c r="G263" s="85">
        <f t="shared" si="69"/>
        <v>0</v>
      </c>
      <c r="H263" s="85">
        <f>SUM(H264:H265)</f>
        <v>0</v>
      </c>
      <c r="I263" s="85">
        <f>SUM(I264:I265)</f>
        <v>0</v>
      </c>
      <c r="J263" s="85">
        <f t="shared" si="69"/>
        <v>0</v>
      </c>
      <c r="K263" s="85">
        <f t="shared" si="69"/>
        <v>0</v>
      </c>
      <c r="L263" s="89">
        <f t="shared" si="69"/>
        <v>0</v>
      </c>
    </row>
    <row r="264" spans="1:12" ht="15">
      <c r="A264" s="90">
        <v>8211</v>
      </c>
      <c r="B264" s="105" t="s">
        <v>539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ht="15">
      <c r="A265" s="90">
        <v>8212</v>
      </c>
      <c r="B265" s="105" t="s">
        <v>540</v>
      </c>
      <c r="C265" s="117">
        <v>0</v>
      </c>
      <c r="D265" s="148">
        <v>0</v>
      </c>
      <c r="E265" s="86">
        <v>0</v>
      </c>
      <c r="F265" s="86">
        <v>0</v>
      </c>
      <c r="G265" s="86">
        <v>0</v>
      </c>
      <c r="H265" s="86">
        <v>0</v>
      </c>
      <c r="I265" s="86">
        <v>0</v>
      </c>
      <c r="J265" s="86">
        <v>0</v>
      </c>
      <c r="K265" s="86">
        <v>0</v>
      </c>
      <c r="L265" s="93">
        <v>0</v>
      </c>
    </row>
    <row r="266" spans="1:12" ht="15">
      <c r="A266" s="88">
        <v>822</v>
      </c>
      <c r="B266" s="103" t="s">
        <v>605</v>
      </c>
      <c r="C266" s="115">
        <f aca="true" t="shared" si="70" ref="C266:L266">SUM(C267:C268)</f>
        <v>0</v>
      </c>
      <c r="D266" s="147">
        <f t="shared" si="70"/>
        <v>0</v>
      </c>
      <c r="E266" s="85">
        <f t="shared" si="70"/>
        <v>0</v>
      </c>
      <c r="F266" s="85">
        <f t="shared" si="70"/>
        <v>0</v>
      </c>
      <c r="G266" s="85">
        <f t="shared" si="70"/>
        <v>0</v>
      </c>
      <c r="H266" s="85">
        <f>SUM(H267:H268)</f>
        <v>0</v>
      </c>
      <c r="I266" s="85">
        <f>SUM(I267:I268)</f>
        <v>0</v>
      </c>
      <c r="J266" s="85">
        <f t="shared" si="70"/>
        <v>0</v>
      </c>
      <c r="K266" s="85">
        <f t="shared" si="70"/>
        <v>0</v>
      </c>
      <c r="L266" s="89">
        <f t="shared" si="70"/>
        <v>0</v>
      </c>
    </row>
    <row r="267" spans="1:12" ht="15">
      <c r="A267" s="90">
        <v>8221</v>
      </c>
      <c r="B267" s="105" t="s">
        <v>177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ht="15">
      <c r="A268" s="90">
        <v>8222</v>
      </c>
      <c r="B268" s="105" t="s">
        <v>178</v>
      </c>
      <c r="C268" s="117">
        <v>0</v>
      </c>
      <c r="D268" s="148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93">
        <v>0</v>
      </c>
    </row>
    <row r="269" spans="1:12" ht="15">
      <c r="A269" s="88">
        <v>823</v>
      </c>
      <c r="B269" s="103" t="s">
        <v>606</v>
      </c>
      <c r="C269" s="115">
        <f aca="true" t="shared" si="71" ref="C269:L269">SUM(C270:C271)</f>
        <v>0</v>
      </c>
      <c r="D269" s="147">
        <f t="shared" si="71"/>
        <v>0</v>
      </c>
      <c r="E269" s="85">
        <f t="shared" si="71"/>
        <v>0</v>
      </c>
      <c r="F269" s="85">
        <f t="shared" si="71"/>
        <v>0</v>
      </c>
      <c r="G269" s="85">
        <f t="shared" si="71"/>
        <v>0</v>
      </c>
      <c r="H269" s="85">
        <f>SUM(H270:H271)</f>
        <v>0</v>
      </c>
      <c r="I269" s="85">
        <f>SUM(I270:I271)</f>
        <v>0</v>
      </c>
      <c r="J269" s="85">
        <f t="shared" si="71"/>
        <v>0</v>
      </c>
      <c r="K269" s="85">
        <f t="shared" si="71"/>
        <v>0</v>
      </c>
      <c r="L269" s="89">
        <f t="shared" si="71"/>
        <v>0</v>
      </c>
    </row>
    <row r="270" spans="1:12" ht="15">
      <c r="A270" s="90">
        <v>8231</v>
      </c>
      <c r="B270" s="105" t="s">
        <v>179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ht="15">
      <c r="A271" s="90">
        <v>8232</v>
      </c>
      <c r="B271" s="105" t="s">
        <v>180</v>
      </c>
      <c r="C271" s="117">
        <v>0</v>
      </c>
      <c r="D271" s="148">
        <v>0</v>
      </c>
      <c r="E271" s="86">
        <v>0</v>
      </c>
      <c r="F271" s="86">
        <v>0</v>
      </c>
      <c r="G271" s="86">
        <v>0</v>
      </c>
      <c r="H271" s="86">
        <v>0</v>
      </c>
      <c r="I271" s="86">
        <v>0</v>
      </c>
      <c r="J271" s="86">
        <v>0</v>
      </c>
      <c r="K271" s="86">
        <v>0</v>
      </c>
      <c r="L271" s="93">
        <v>0</v>
      </c>
    </row>
    <row r="272" spans="1:12" ht="15">
      <c r="A272" s="88">
        <v>824</v>
      </c>
      <c r="B272" s="103" t="s">
        <v>607</v>
      </c>
      <c r="C272" s="115">
        <f aca="true" t="shared" si="72" ref="C272:L272">SUM(C273:C274)</f>
        <v>0</v>
      </c>
      <c r="D272" s="147">
        <f t="shared" si="72"/>
        <v>0</v>
      </c>
      <c r="E272" s="85">
        <f t="shared" si="72"/>
        <v>0</v>
      </c>
      <c r="F272" s="85">
        <f t="shared" si="72"/>
        <v>0</v>
      </c>
      <c r="G272" s="85">
        <f t="shared" si="72"/>
        <v>0</v>
      </c>
      <c r="H272" s="85">
        <f>SUM(H273:H274)</f>
        <v>0</v>
      </c>
      <c r="I272" s="85">
        <f>SUM(I273:I274)</f>
        <v>0</v>
      </c>
      <c r="J272" s="85">
        <f t="shared" si="72"/>
        <v>0</v>
      </c>
      <c r="K272" s="85">
        <f t="shared" si="72"/>
        <v>0</v>
      </c>
      <c r="L272" s="89">
        <f t="shared" si="72"/>
        <v>0</v>
      </c>
    </row>
    <row r="273" spans="1:12" ht="15">
      <c r="A273" s="90">
        <v>8241</v>
      </c>
      <c r="B273" s="105" t="s">
        <v>541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ht="15">
      <c r="A274" s="90">
        <v>8242</v>
      </c>
      <c r="B274" s="105" t="s">
        <v>542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ht="15">
      <c r="A275" s="88">
        <v>83</v>
      </c>
      <c r="B275" s="103" t="s">
        <v>608</v>
      </c>
      <c r="C275" s="115">
        <f aca="true" t="shared" si="73" ref="C275:L275">C276+C280+C282+C285</f>
        <v>0</v>
      </c>
      <c r="D275" s="147">
        <f t="shared" si="73"/>
        <v>0</v>
      </c>
      <c r="E275" s="85">
        <f t="shared" si="73"/>
        <v>0</v>
      </c>
      <c r="F275" s="85">
        <f t="shared" si="73"/>
        <v>0</v>
      </c>
      <c r="G275" s="85">
        <f t="shared" si="73"/>
        <v>0</v>
      </c>
      <c r="H275" s="85">
        <f t="shared" si="73"/>
        <v>0</v>
      </c>
      <c r="I275" s="85">
        <f t="shared" si="73"/>
        <v>0</v>
      </c>
      <c r="J275" s="85">
        <f t="shared" si="73"/>
        <v>0</v>
      </c>
      <c r="K275" s="85">
        <f t="shared" si="73"/>
        <v>0</v>
      </c>
      <c r="L275" s="89">
        <f t="shared" si="73"/>
        <v>0</v>
      </c>
    </row>
    <row r="276" spans="1:12" ht="24" customHeight="1">
      <c r="A276" s="88">
        <v>831</v>
      </c>
      <c r="B276" s="103" t="s">
        <v>609</v>
      </c>
      <c r="C276" s="115">
        <f aca="true" t="shared" si="74" ref="C276:L276">SUM(C277:C279)</f>
        <v>0</v>
      </c>
      <c r="D276" s="147">
        <f t="shared" si="74"/>
        <v>0</v>
      </c>
      <c r="E276" s="85">
        <f t="shared" si="74"/>
        <v>0</v>
      </c>
      <c r="F276" s="85">
        <f t="shared" si="74"/>
        <v>0</v>
      </c>
      <c r="G276" s="85">
        <f t="shared" si="74"/>
        <v>0</v>
      </c>
      <c r="H276" s="85">
        <f>SUM(H277:H279)</f>
        <v>0</v>
      </c>
      <c r="I276" s="85">
        <f>SUM(I277:I279)</f>
        <v>0</v>
      </c>
      <c r="J276" s="85">
        <f t="shared" si="74"/>
        <v>0</v>
      </c>
      <c r="K276" s="85">
        <f t="shared" si="74"/>
        <v>0</v>
      </c>
      <c r="L276" s="89">
        <f t="shared" si="74"/>
        <v>0</v>
      </c>
    </row>
    <row r="277" spans="1:12" ht="15">
      <c r="A277" s="90">
        <v>8312</v>
      </c>
      <c r="B277" s="105" t="s">
        <v>181</v>
      </c>
      <c r="C277" s="117">
        <v>0</v>
      </c>
      <c r="D277" s="148">
        <v>0</v>
      </c>
      <c r="E277" s="86">
        <v>0</v>
      </c>
      <c r="F277" s="86">
        <v>0</v>
      </c>
      <c r="G277" s="86">
        <v>0</v>
      </c>
      <c r="H277" s="86">
        <v>0</v>
      </c>
      <c r="I277" s="86">
        <v>0</v>
      </c>
      <c r="J277" s="86">
        <v>0</v>
      </c>
      <c r="K277" s="86">
        <v>0</v>
      </c>
      <c r="L277" s="93">
        <v>0</v>
      </c>
    </row>
    <row r="278" spans="1:12" ht="15">
      <c r="A278" s="90">
        <v>8313</v>
      </c>
      <c r="B278" s="105" t="s">
        <v>182</v>
      </c>
      <c r="C278" s="117">
        <v>0</v>
      </c>
      <c r="D278" s="148">
        <v>0</v>
      </c>
      <c r="E278" s="86">
        <v>0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86">
        <v>0</v>
      </c>
      <c r="L278" s="93">
        <v>0</v>
      </c>
    </row>
    <row r="279" spans="1:12" ht="15">
      <c r="A279" s="90">
        <v>8314</v>
      </c>
      <c r="B279" s="105" t="s">
        <v>183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ht="24" customHeight="1">
      <c r="A280" s="88">
        <v>832</v>
      </c>
      <c r="B280" s="103" t="s">
        <v>610</v>
      </c>
      <c r="C280" s="115">
        <f aca="true" t="shared" si="75" ref="C280:L280">C281</f>
        <v>0</v>
      </c>
      <c r="D280" s="147">
        <f t="shared" si="75"/>
        <v>0</v>
      </c>
      <c r="E280" s="85">
        <f t="shared" si="75"/>
        <v>0</v>
      </c>
      <c r="F280" s="85">
        <f t="shared" si="75"/>
        <v>0</v>
      </c>
      <c r="G280" s="85">
        <f t="shared" si="75"/>
        <v>0</v>
      </c>
      <c r="H280" s="85">
        <f t="shared" si="75"/>
        <v>0</v>
      </c>
      <c r="I280" s="85">
        <f t="shared" si="75"/>
        <v>0</v>
      </c>
      <c r="J280" s="85">
        <f t="shared" si="75"/>
        <v>0</v>
      </c>
      <c r="K280" s="85">
        <f t="shared" si="75"/>
        <v>0</v>
      </c>
      <c r="L280" s="89">
        <f t="shared" si="75"/>
        <v>0</v>
      </c>
    </row>
    <row r="281" spans="1:12" ht="15">
      <c r="A281" s="94">
        <v>8321</v>
      </c>
      <c r="B281" s="110" t="s">
        <v>184</v>
      </c>
      <c r="C281" s="118"/>
      <c r="D281" s="149"/>
      <c r="E281" s="11"/>
      <c r="F281" s="11"/>
      <c r="G281" s="11"/>
      <c r="H281" s="11"/>
      <c r="I281" s="11"/>
      <c r="J281" s="11"/>
      <c r="K281" s="11"/>
      <c r="L281" s="129">
        <f>+C281</f>
        <v>0</v>
      </c>
    </row>
    <row r="282" spans="1:12" ht="24" customHeight="1">
      <c r="A282" s="88">
        <v>833</v>
      </c>
      <c r="B282" s="103" t="s">
        <v>611</v>
      </c>
      <c r="C282" s="115">
        <f aca="true" t="shared" si="76" ref="C282:L282">SUM(C283:C284)</f>
        <v>0</v>
      </c>
      <c r="D282" s="147">
        <f t="shared" si="76"/>
        <v>0</v>
      </c>
      <c r="E282" s="85">
        <f t="shared" si="76"/>
        <v>0</v>
      </c>
      <c r="F282" s="85">
        <f t="shared" si="76"/>
        <v>0</v>
      </c>
      <c r="G282" s="85">
        <f t="shared" si="76"/>
        <v>0</v>
      </c>
      <c r="H282" s="85">
        <f>SUM(H283:H284)</f>
        <v>0</v>
      </c>
      <c r="I282" s="85">
        <f>SUM(I283:I284)</f>
        <v>0</v>
      </c>
      <c r="J282" s="85">
        <f t="shared" si="76"/>
        <v>0</v>
      </c>
      <c r="K282" s="85">
        <f t="shared" si="76"/>
        <v>0</v>
      </c>
      <c r="L282" s="89">
        <f t="shared" si="76"/>
        <v>0</v>
      </c>
    </row>
    <row r="283" spans="1:12" ht="24" customHeight="1">
      <c r="A283" s="90">
        <v>8331</v>
      </c>
      <c r="B283" s="105" t="s">
        <v>543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ht="15">
      <c r="A284" s="90">
        <v>8332</v>
      </c>
      <c r="B284" s="105" t="s">
        <v>544</v>
      </c>
      <c r="C284" s="117">
        <v>0</v>
      </c>
      <c r="D284" s="148">
        <v>0</v>
      </c>
      <c r="E284" s="86">
        <v>0</v>
      </c>
      <c r="F284" s="86">
        <v>0</v>
      </c>
      <c r="G284" s="86">
        <v>0</v>
      </c>
      <c r="H284" s="86">
        <v>0</v>
      </c>
      <c r="I284" s="86">
        <v>0</v>
      </c>
      <c r="J284" s="86">
        <v>0</v>
      </c>
      <c r="K284" s="86">
        <v>0</v>
      </c>
      <c r="L284" s="93">
        <v>0</v>
      </c>
    </row>
    <row r="285" spans="1:12" ht="24" customHeight="1">
      <c r="A285" s="88">
        <v>834</v>
      </c>
      <c r="B285" s="103" t="s">
        <v>612</v>
      </c>
      <c r="C285" s="115">
        <f aca="true" t="shared" si="77" ref="C285:L285">SUM(C286+C287)</f>
        <v>0</v>
      </c>
      <c r="D285" s="147">
        <f t="shared" si="77"/>
        <v>0</v>
      </c>
      <c r="E285" s="85">
        <f t="shared" si="77"/>
        <v>0</v>
      </c>
      <c r="F285" s="85">
        <f t="shared" si="77"/>
        <v>0</v>
      </c>
      <c r="G285" s="85">
        <f t="shared" si="77"/>
        <v>0</v>
      </c>
      <c r="H285" s="85">
        <f t="shared" si="77"/>
        <v>0</v>
      </c>
      <c r="I285" s="85">
        <f t="shared" si="77"/>
        <v>0</v>
      </c>
      <c r="J285" s="85">
        <f t="shared" si="77"/>
        <v>0</v>
      </c>
      <c r="K285" s="85">
        <f t="shared" si="77"/>
        <v>0</v>
      </c>
      <c r="L285" s="89">
        <f t="shared" si="77"/>
        <v>0</v>
      </c>
    </row>
    <row r="286" spans="1:12" ht="15">
      <c r="A286" s="94">
        <v>8341</v>
      </c>
      <c r="B286" s="110" t="s">
        <v>545</v>
      </c>
      <c r="C286" s="118"/>
      <c r="D286" s="149"/>
      <c r="E286" s="11"/>
      <c r="F286" s="11"/>
      <c r="G286" s="11"/>
      <c r="H286" s="11"/>
      <c r="I286" s="11"/>
      <c r="J286" s="11"/>
      <c r="K286" s="11"/>
      <c r="L286" s="129">
        <f>+C286</f>
        <v>0</v>
      </c>
    </row>
    <row r="287" spans="1:12" ht="15">
      <c r="A287" s="90">
        <v>8342</v>
      </c>
      <c r="B287" s="105" t="s">
        <v>186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ht="15">
      <c r="A288" s="88">
        <v>84</v>
      </c>
      <c r="B288" s="103" t="s">
        <v>613</v>
      </c>
      <c r="C288" s="115">
        <f aca="true" t="shared" si="78" ref="C288:L288">C289+C294+C298+C300+C307+C312</f>
        <v>0</v>
      </c>
      <c r="D288" s="147">
        <f t="shared" si="78"/>
        <v>0</v>
      </c>
      <c r="E288" s="85">
        <f t="shared" si="78"/>
        <v>0</v>
      </c>
      <c r="F288" s="85">
        <f t="shared" si="78"/>
        <v>0</v>
      </c>
      <c r="G288" s="85">
        <f t="shared" si="78"/>
        <v>0</v>
      </c>
      <c r="H288" s="85">
        <f t="shared" si="78"/>
        <v>0</v>
      </c>
      <c r="I288" s="85">
        <f t="shared" si="78"/>
        <v>0</v>
      </c>
      <c r="J288" s="85">
        <f t="shared" si="78"/>
        <v>0</v>
      </c>
      <c r="K288" s="85">
        <f t="shared" si="78"/>
        <v>0</v>
      </c>
      <c r="L288" s="89">
        <f t="shared" si="78"/>
        <v>0</v>
      </c>
    </row>
    <row r="289" spans="1:12" ht="24" customHeight="1">
      <c r="A289" s="88">
        <v>841</v>
      </c>
      <c r="B289" s="103" t="s">
        <v>614</v>
      </c>
      <c r="C289" s="115">
        <f aca="true" t="shared" si="79" ref="C289:L289">SUM(C290:C293)</f>
        <v>0</v>
      </c>
      <c r="D289" s="147">
        <f t="shared" si="79"/>
        <v>0</v>
      </c>
      <c r="E289" s="85">
        <f t="shared" si="79"/>
        <v>0</v>
      </c>
      <c r="F289" s="85">
        <f t="shared" si="79"/>
        <v>0</v>
      </c>
      <c r="G289" s="85">
        <f t="shared" si="79"/>
        <v>0</v>
      </c>
      <c r="H289" s="85">
        <f>SUM(H290:H293)</f>
        <v>0</v>
      </c>
      <c r="I289" s="85">
        <f>SUM(I290:I293)</f>
        <v>0</v>
      </c>
      <c r="J289" s="85">
        <f t="shared" si="79"/>
        <v>0</v>
      </c>
      <c r="K289" s="85">
        <f t="shared" si="79"/>
        <v>0</v>
      </c>
      <c r="L289" s="89">
        <f t="shared" si="79"/>
        <v>0</v>
      </c>
    </row>
    <row r="290" spans="1:12" ht="15">
      <c r="A290" s="90">
        <v>8413</v>
      </c>
      <c r="B290" s="105" t="s">
        <v>546</v>
      </c>
      <c r="C290" s="117">
        <v>0</v>
      </c>
      <c r="D290" s="148">
        <v>0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93">
        <v>0</v>
      </c>
    </row>
    <row r="291" spans="1:12" ht="15">
      <c r="A291" s="90">
        <v>8414</v>
      </c>
      <c r="B291" s="105" t="s">
        <v>547</v>
      </c>
      <c r="C291" s="117">
        <v>0</v>
      </c>
      <c r="D291" s="148">
        <v>0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93">
        <v>0</v>
      </c>
    </row>
    <row r="292" spans="1:12" ht="15">
      <c r="A292" s="90">
        <v>8415</v>
      </c>
      <c r="B292" s="105" t="s">
        <v>548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ht="15">
      <c r="A293" s="90">
        <v>8416</v>
      </c>
      <c r="B293" s="105" t="s">
        <v>549</v>
      </c>
      <c r="C293" s="117">
        <v>0</v>
      </c>
      <c r="D293" s="148">
        <v>0</v>
      </c>
      <c r="E293" s="86">
        <v>0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86">
        <v>0</v>
      </c>
      <c r="L293" s="93">
        <v>0</v>
      </c>
    </row>
    <row r="294" spans="1:12" ht="24" customHeight="1">
      <c r="A294" s="88">
        <v>842</v>
      </c>
      <c r="B294" s="103" t="s">
        <v>615</v>
      </c>
      <c r="C294" s="115">
        <f aca="true" t="shared" si="80" ref="C294:L294">SUM(C295+C296+C297)</f>
        <v>0</v>
      </c>
      <c r="D294" s="147">
        <f t="shared" si="80"/>
        <v>0</v>
      </c>
      <c r="E294" s="85">
        <f t="shared" si="80"/>
        <v>0</v>
      </c>
      <c r="F294" s="85">
        <f t="shared" si="80"/>
        <v>0</v>
      </c>
      <c r="G294" s="85">
        <f t="shared" si="80"/>
        <v>0</v>
      </c>
      <c r="H294" s="85">
        <f t="shared" si="80"/>
        <v>0</v>
      </c>
      <c r="I294" s="85">
        <f t="shared" si="80"/>
        <v>0</v>
      </c>
      <c r="J294" s="85">
        <f t="shared" si="80"/>
        <v>0</v>
      </c>
      <c r="K294" s="85">
        <f t="shared" si="80"/>
        <v>0</v>
      </c>
      <c r="L294" s="89">
        <f t="shared" si="80"/>
        <v>0</v>
      </c>
    </row>
    <row r="295" spans="1:12" ht="15">
      <c r="A295" s="94">
        <v>8422</v>
      </c>
      <c r="B295" s="110" t="s">
        <v>550</v>
      </c>
      <c r="C295" s="118"/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15">
      <c r="A296" s="90">
        <v>8423</v>
      </c>
      <c r="B296" s="105" t="s">
        <v>551</v>
      </c>
      <c r="C296" s="117">
        <v>0</v>
      </c>
      <c r="D296" s="148">
        <v>0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93">
        <v>0</v>
      </c>
    </row>
    <row r="297" spans="1:12" ht="15">
      <c r="A297" s="94">
        <v>8424</v>
      </c>
      <c r="B297" s="110" t="s">
        <v>552</v>
      </c>
      <c r="C297" s="118"/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ht="15">
      <c r="A298" s="88">
        <v>843</v>
      </c>
      <c r="B298" s="103" t="s">
        <v>553</v>
      </c>
      <c r="C298" s="115">
        <f aca="true" t="shared" si="81" ref="C298:L298">C299</f>
        <v>0</v>
      </c>
      <c r="D298" s="147">
        <f t="shared" si="81"/>
        <v>0</v>
      </c>
      <c r="E298" s="85">
        <f t="shared" si="81"/>
        <v>0</v>
      </c>
      <c r="F298" s="85">
        <f t="shared" si="81"/>
        <v>0</v>
      </c>
      <c r="G298" s="85">
        <f t="shared" si="81"/>
        <v>0</v>
      </c>
      <c r="H298" s="85">
        <f t="shared" si="81"/>
        <v>0</v>
      </c>
      <c r="I298" s="85">
        <f t="shared" si="81"/>
        <v>0</v>
      </c>
      <c r="J298" s="85">
        <f t="shared" si="81"/>
        <v>0</v>
      </c>
      <c r="K298" s="85">
        <f t="shared" si="81"/>
        <v>0</v>
      </c>
      <c r="L298" s="89">
        <f t="shared" si="81"/>
        <v>0</v>
      </c>
    </row>
    <row r="299" spans="1:12" ht="15">
      <c r="A299" s="94">
        <v>8431</v>
      </c>
      <c r="B299" s="110" t="s">
        <v>553</v>
      </c>
      <c r="C299" s="118"/>
      <c r="D299" s="149"/>
      <c r="E299" s="11"/>
      <c r="F299" s="11"/>
      <c r="G299" s="11"/>
      <c r="H299" s="11"/>
      <c r="I299" s="11"/>
      <c r="J299" s="11"/>
      <c r="K299" s="11"/>
      <c r="L299" s="129">
        <f>+C299</f>
        <v>0</v>
      </c>
    </row>
    <row r="300" spans="1:12" ht="24" customHeight="1">
      <c r="A300" s="88">
        <v>844</v>
      </c>
      <c r="B300" s="103" t="s">
        <v>616</v>
      </c>
      <c r="C300" s="115">
        <f aca="true" t="shared" si="82" ref="C300:L300">SUM(C301+C302+C303+C304+C305+C306)</f>
        <v>0</v>
      </c>
      <c r="D300" s="147">
        <f t="shared" si="82"/>
        <v>0</v>
      </c>
      <c r="E300" s="85">
        <f t="shared" si="82"/>
        <v>0</v>
      </c>
      <c r="F300" s="85">
        <f t="shared" si="82"/>
        <v>0</v>
      </c>
      <c r="G300" s="85">
        <f t="shared" si="82"/>
        <v>0</v>
      </c>
      <c r="H300" s="85">
        <f t="shared" si="82"/>
        <v>0</v>
      </c>
      <c r="I300" s="85">
        <f t="shared" si="82"/>
        <v>0</v>
      </c>
      <c r="J300" s="85">
        <f t="shared" si="82"/>
        <v>0</v>
      </c>
      <c r="K300" s="85">
        <f t="shared" si="82"/>
        <v>0</v>
      </c>
      <c r="L300" s="89">
        <f t="shared" si="82"/>
        <v>0</v>
      </c>
    </row>
    <row r="301" spans="1:12" ht="15" customHeight="1">
      <c r="A301" s="94">
        <v>8443</v>
      </c>
      <c r="B301" s="110" t="s">
        <v>554</v>
      </c>
      <c r="C301" s="121"/>
      <c r="D301" s="149"/>
      <c r="E301" s="11"/>
      <c r="F301" s="11"/>
      <c r="G301" s="11"/>
      <c r="H301" s="11"/>
      <c r="I301" s="11"/>
      <c r="J301" s="11"/>
      <c r="K301" s="11"/>
      <c r="L301" s="129">
        <f>+C301</f>
        <v>0</v>
      </c>
    </row>
    <row r="302" spans="1:12" ht="15">
      <c r="A302" s="90">
        <v>8444</v>
      </c>
      <c r="B302" s="105" t="s">
        <v>555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15">
      <c r="A303" s="90">
        <v>8445</v>
      </c>
      <c r="B303" s="105" t="s">
        <v>556</v>
      </c>
      <c r="C303" s="117">
        <v>0</v>
      </c>
      <c r="D303" s="148">
        <v>0</v>
      </c>
      <c r="E303" s="86">
        <v>0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86">
        <v>0</v>
      </c>
      <c r="L303" s="93">
        <v>0</v>
      </c>
    </row>
    <row r="304" spans="1:12" ht="15">
      <c r="A304" s="90">
        <v>8446</v>
      </c>
      <c r="B304" s="105" t="s">
        <v>557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ht="15">
      <c r="A305" s="90">
        <v>8447</v>
      </c>
      <c r="B305" s="105" t="s">
        <v>558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ht="15">
      <c r="A306" s="90">
        <v>8448</v>
      </c>
      <c r="B306" s="105" t="s">
        <v>559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ht="24" customHeight="1">
      <c r="A307" s="88">
        <v>845</v>
      </c>
      <c r="B307" s="103" t="s">
        <v>617</v>
      </c>
      <c r="C307" s="115">
        <f aca="true" t="shared" si="83" ref="C307:L307">SUM(C308:C311)</f>
        <v>0</v>
      </c>
      <c r="D307" s="147">
        <f t="shared" si="83"/>
        <v>0</v>
      </c>
      <c r="E307" s="85">
        <f t="shared" si="83"/>
        <v>0</v>
      </c>
      <c r="F307" s="85">
        <f t="shared" si="83"/>
        <v>0</v>
      </c>
      <c r="G307" s="85">
        <f t="shared" si="83"/>
        <v>0</v>
      </c>
      <c r="H307" s="85">
        <f>SUM(H308:H311)</f>
        <v>0</v>
      </c>
      <c r="I307" s="85">
        <f>SUM(I308:I311)</f>
        <v>0</v>
      </c>
      <c r="J307" s="85">
        <f t="shared" si="83"/>
        <v>0</v>
      </c>
      <c r="K307" s="85">
        <f t="shared" si="83"/>
        <v>0</v>
      </c>
      <c r="L307" s="89">
        <f t="shared" si="83"/>
        <v>0</v>
      </c>
    </row>
    <row r="308" spans="1:12" ht="15">
      <c r="A308" s="90">
        <v>8453</v>
      </c>
      <c r="B308" s="105" t="s">
        <v>560</v>
      </c>
      <c r="C308" s="117">
        <v>0</v>
      </c>
      <c r="D308" s="148">
        <v>0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93">
        <v>0</v>
      </c>
    </row>
    <row r="309" spans="1:12" ht="15">
      <c r="A309" s="90">
        <v>8454</v>
      </c>
      <c r="B309" s="105" t="s">
        <v>561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ht="15">
      <c r="A310" s="90">
        <v>8455</v>
      </c>
      <c r="B310" s="105" t="s">
        <v>562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ht="15">
      <c r="A311" s="90">
        <v>8456</v>
      </c>
      <c r="B311" s="105" t="s">
        <v>563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ht="15">
      <c r="A312" s="88">
        <v>847</v>
      </c>
      <c r="B312" s="103" t="s">
        <v>618</v>
      </c>
      <c r="C312" s="115">
        <f aca="true" t="shared" si="84" ref="C312:L312">SUM(C313:C319)</f>
        <v>0</v>
      </c>
      <c r="D312" s="147">
        <f t="shared" si="84"/>
        <v>0</v>
      </c>
      <c r="E312" s="85">
        <f t="shared" si="84"/>
        <v>0</v>
      </c>
      <c r="F312" s="85">
        <f t="shared" si="84"/>
        <v>0</v>
      </c>
      <c r="G312" s="85">
        <f t="shared" si="84"/>
        <v>0</v>
      </c>
      <c r="H312" s="85">
        <f>SUM(H313:H319)</f>
        <v>0</v>
      </c>
      <c r="I312" s="85">
        <f>SUM(I313:I319)</f>
        <v>0</v>
      </c>
      <c r="J312" s="85">
        <f t="shared" si="84"/>
        <v>0</v>
      </c>
      <c r="K312" s="85">
        <f t="shared" si="84"/>
        <v>0</v>
      </c>
      <c r="L312" s="89">
        <f t="shared" si="84"/>
        <v>0</v>
      </c>
    </row>
    <row r="313" spans="1:12" ht="15">
      <c r="A313" s="90">
        <v>8471</v>
      </c>
      <c r="B313" s="105" t="s">
        <v>564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ht="15">
      <c r="A314" s="90">
        <v>8472</v>
      </c>
      <c r="B314" s="105" t="s">
        <v>565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ht="15">
      <c r="A315" s="90">
        <v>8473</v>
      </c>
      <c r="B315" s="105" t="s">
        <v>566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ht="15">
      <c r="A316" s="90">
        <v>8474</v>
      </c>
      <c r="B316" s="105" t="s">
        <v>567</v>
      </c>
      <c r="C316" s="117">
        <v>0</v>
      </c>
      <c r="D316" s="148">
        <v>0</v>
      </c>
      <c r="E316" s="86">
        <v>0</v>
      </c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93">
        <v>0</v>
      </c>
    </row>
    <row r="317" spans="1:12" ht="15">
      <c r="A317" s="90">
        <v>8475</v>
      </c>
      <c r="B317" s="105" t="s">
        <v>568</v>
      </c>
      <c r="C317" s="117">
        <v>0</v>
      </c>
      <c r="D317" s="148">
        <v>0</v>
      </c>
      <c r="E317" s="86">
        <v>0</v>
      </c>
      <c r="F317" s="86">
        <v>0</v>
      </c>
      <c r="G317" s="86">
        <v>0</v>
      </c>
      <c r="H317" s="86">
        <v>0</v>
      </c>
      <c r="I317" s="86">
        <v>0</v>
      </c>
      <c r="J317" s="86">
        <v>0</v>
      </c>
      <c r="K317" s="86">
        <v>0</v>
      </c>
      <c r="L317" s="93">
        <v>0</v>
      </c>
    </row>
    <row r="318" spans="1:12" ht="15">
      <c r="A318" s="90">
        <v>8476</v>
      </c>
      <c r="B318" s="105" t="s">
        <v>569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s="10" customFormat="1" ht="24" customHeight="1">
      <c r="A319" s="90" t="s">
        <v>570</v>
      </c>
      <c r="B319" s="105" t="s">
        <v>571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ht="15">
      <c r="A320" s="88">
        <v>85</v>
      </c>
      <c r="B320" s="103" t="s">
        <v>619</v>
      </c>
      <c r="C320" s="115">
        <f aca="true" t="shared" si="85" ref="C320:L320">C321+C324+C327+C330</f>
        <v>0</v>
      </c>
      <c r="D320" s="147">
        <f t="shared" si="85"/>
        <v>0</v>
      </c>
      <c r="E320" s="85">
        <f t="shared" si="85"/>
        <v>0</v>
      </c>
      <c r="F320" s="85">
        <f t="shared" si="85"/>
        <v>0</v>
      </c>
      <c r="G320" s="85">
        <f t="shared" si="85"/>
        <v>0</v>
      </c>
      <c r="H320" s="85">
        <f>H321+H324+H327+H330</f>
        <v>0</v>
      </c>
      <c r="I320" s="85">
        <f>I321+I324+I327+I330</f>
        <v>0</v>
      </c>
      <c r="J320" s="85">
        <f t="shared" si="85"/>
        <v>0</v>
      </c>
      <c r="K320" s="85">
        <f t="shared" si="85"/>
        <v>0</v>
      </c>
      <c r="L320" s="89">
        <f t="shared" si="85"/>
        <v>0</v>
      </c>
    </row>
    <row r="321" spans="1:12" ht="15">
      <c r="A321" s="88">
        <v>851</v>
      </c>
      <c r="B321" s="103" t="s">
        <v>620</v>
      </c>
      <c r="C321" s="115">
        <f aca="true" t="shared" si="86" ref="C321:L321">SUM(C322:C323)</f>
        <v>0</v>
      </c>
      <c r="D321" s="147">
        <f t="shared" si="86"/>
        <v>0</v>
      </c>
      <c r="E321" s="85">
        <f t="shared" si="86"/>
        <v>0</v>
      </c>
      <c r="F321" s="85">
        <f t="shared" si="86"/>
        <v>0</v>
      </c>
      <c r="G321" s="85">
        <f t="shared" si="86"/>
        <v>0</v>
      </c>
      <c r="H321" s="85">
        <f>SUM(H322:H323)</f>
        <v>0</v>
      </c>
      <c r="I321" s="85">
        <f>SUM(I322:I323)</f>
        <v>0</v>
      </c>
      <c r="J321" s="85">
        <f t="shared" si="86"/>
        <v>0</v>
      </c>
      <c r="K321" s="85">
        <f t="shared" si="86"/>
        <v>0</v>
      </c>
      <c r="L321" s="89">
        <f t="shared" si="86"/>
        <v>0</v>
      </c>
    </row>
    <row r="322" spans="1:12" ht="15">
      <c r="A322" s="90">
        <v>8511</v>
      </c>
      <c r="B322" s="105" t="s">
        <v>572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ht="15">
      <c r="A323" s="90">
        <v>8512</v>
      </c>
      <c r="B323" s="105" t="s">
        <v>573</v>
      </c>
      <c r="C323" s="117">
        <v>0</v>
      </c>
      <c r="D323" s="148">
        <v>0</v>
      </c>
      <c r="E323" s="86">
        <v>0</v>
      </c>
      <c r="F323" s="86">
        <v>0</v>
      </c>
      <c r="G323" s="86">
        <v>0</v>
      </c>
      <c r="H323" s="86">
        <v>0</v>
      </c>
      <c r="I323" s="86">
        <v>0</v>
      </c>
      <c r="J323" s="86">
        <v>0</v>
      </c>
      <c r="K323" s="86">
        <v>0</v>
      </c>
      <c r="L323" s="93">
        <v>0</v>
      </c>
    </row>
    <row r="324" spans="1:12" ht="15">
      <c r="A324" s="88">
        <v>852</v>
      </c>
      <c r="B324" s="103" t="s">
        <v>621</v>
      </c>
      <c r="C324" s="115">
        <f aca="true" t="shared" si="87" ref="C324:L324">SUM(C325:C326)</f>
        <v>0</v>
      </c>
      <c r="D324" s="147">
        <f t="shared" si="87"/>
        <v>0</v>
      </c>
      <c r="E324" s="85">
        <f t="shared" si="87"/>
        <v>0</v>
      </c>
      <c r="F324" s="85">
        <f t="shared" si="87"/>
        <v>0</v>
      </c>
      <c r="G324" s="85">
        <f t="shared" si="87"/>
        <v>0</v>
      </c>
      <c r="H324" s="85">
        <f>SUM(H325:H326)</f>
        <v>0</v>
      </c>
      <c r="I324" s="85">
        <f>SUM(I325:I326)</f>
        <v>0</v>
      </c>
      <c r="J324" s="85">
        <f t="shared" si="87"/>
        <v>0</v>
      </c>
      <c r="K324" s="85">
        <f t="shared" si="87"/>
        <v>0</v>
      </c>
      <c r="L324" s="89">
        <f t="shared" si="87"/>
        <v>0</v>
      </c>
    </row>
    <row r="325" spans="1:12" ht="15">
      <c r="A325" s="90">
        <v>8521</v>
      </c>
      <c r="B325" s="105" t="s">
        <v>574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ht="15">
      <c r="A326" s="90">
        <v>8522</v>
      </c>
      <c r="B326" s="105" t="s">
        <v>575</v>
      </c>
      <c r="C326" s="117">
        <v>0</v>
      </c>
      <c r="D326" s="148">
        <v>0</v>
      </c>
      <c r="E326" s="86">
        <v>0</v>
      </c>
      <c r="F326" s="86">
        <v>0</v>
      </c>
      <c r="G326" s="86">
        <v>0</v>
      </c>
      <c r="H326" s="86">
        <v>0</v>
      </c>
      <c r="I326" s="86">
        <v>0</v>
      </c>
      <c r="J326" s="86">
        <v>0</v>
      </c>
      <c r="K326" s="86">
        <v>0</v>
      </c>
      <c r="L326" s="93">
        <v>0</v>
      </c>
    </row>
    <row r="327" spans="1:12" ht="15">
      <c r="A327" s="88">
        <v>853</v>
      </c>
      <c r="B327" s="103" t="s">
        <v>622</v>
      </c>
      <c r="C327" s="115">
        <f aca="true" t="shared" si="88" ref="C327:L327">SUM(C328:C329)</f>
        <v>0</v>
      </c>
      <c r="D327" s="147">
        <f t="shared" si="88"/>
        <v>0</v>
      </c>
      <c r="E327" s="85">
        <f t="shared" si="88"/>
        <v>0</v>
      </c>
      <c r="F327" s="85">
        <f t="shared" si="88"/>
        <v>0</v>
      </c>
      <c r="G327" s="85">
        <f t="shared" si="88"/>
        <v>0</v>
      </c>
      <c r="H327" s="85">
        <f>SUM(H328:H329)</f>
        <v>0</v>
      </c>
      <c r="I327" s="85">
        <f>SUM(I328:I329)</f>
        <v>0</v>
      </c>
      <c r="J327" s="85">
        <f t="shared" si="88"/>
        <v>0</v>
      </c>
      <c r="K327" s="85">
        <f t="shared" si="88"/>
        <v>0</v>
      </c>
      <c r="L327" s="89">
        <f t="shared" si="88"/>
        <v>0</v>
      </c>
    </row>
    <row r="328" spans="1:12" ht="15">
      <c r="A328" s="90">
        <v>8531</v>
      </c>
      <c r="B328" s="105" t="s">
        <v>576</v>
      </c>
      <c r="C328" s="117">
        <v>0</v>
      </c>
      <c r="D328" s="148">
        <v>0</v>
      </c>
      <c r="E328" s="86">
        <v>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93">
        <v>0</v>
      </c>
    </row>
    <row r="329" spans="1:12" ht="15">
      <c r="A329" s="90">
        <v>8532</v>
      </c>
      <c r="B329" s="105" t="s">
        <v>577</v>
      </c>
      <c r="C329" s="117">
        <v>0</v>
      </c>
      <c r="D329" s="148">
        <v>0</v>
      </c>
      <c r="E329" s="86">
        <v>0</v>
      </c>
      <c r="F329" s="86">
        <v>0</v>
      </c>
      <c r="G329" s="86">
        <v>0</v>
      </c>
      <c r="H329" s="86">
        <v>0</v>
      </c>
      <c r="I329" s="86">
        <v>0</v>
      </c>
      <c r="J329" s="86">
        <v>0</v>
      </c>
      <c r="K329" s="86">
        <v>0</v>
      </c>
      <c r="L329" s="93">
        <v>0</v>
      </c>
    </row>
    <row r="330" spans="1:12" ht="15">
      <c r="A330" s="88">
        <v>854</v>
      </c>
      <c r="B330" s="103" t="s">
        <v>623</v>
      </c>
      <c r="C330" s="115">
        <f aca="true" t="shared" si="89" ref="C330:L330">SUM(C331:C332)</f>
        <v>0</v>
      </c>
      <c r="D330" s="147">
        <f t="shared" si="89"/>
        <v>0</v>
      </c>
      <c r="E330" s="85">
        <f t="shared" si="89"/>
        <v>0</v>
      </c>
      <c r="F330" s="85">
        <f t="shared" si="89"/>
        <v>0</v>
      </c>
      <c r="G330" s="85">
        <f t="shared" si="89"/>
        <v>0</v>
      </c>
      <c r="H330" s="85">
        <f>SUM(H331:H332)</f>
        <v>0</v>
      </c>
      <c r="I330" s="85">
        <f>SUM(I331:I332)</f>
        <v>0</v>
      </c>
      <c r="J330" s="85">
        <f t="shared" si="89"/>
        <v>0</v>
      </c>
      <c r="K330" s="85">
        <f t="shared" si="89"/>
        <v>0</v>
      </c>
      <c r="L330" s="89">
        <f t="shared" si="89"/>
        <v>0</v>
      </c>
    </row>
    <row r="331" spans="1:12" ht="15">
      <c r="A331" s="90">
        <v>8541</v>
      </c>
      <c r="B331" s="105" t="s">
        <v>578</v>
      </c>
      <c r="C331" s="117">
        <v>0</v>
      </c>
      <c r="D331" s="148">
        <v>0</v>
      </c>
      <c r="E331" s="86">
        <v>0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86">
        <v>0</v>
      </c>
      <c r="L331" s="93">
        <v>0</v>
      </c>
    </row>
    <row r="332" spans="1:12" ht="15.75" thickBot="1">
      <c r="A332" s="134">
        <v>8542</v>
      </c>
      <c r="B332" s="139" t="s">
        <v>187</v>
      </c>
      <c r="C332" s="142">
        <v>0</v>
      </c>
      <c r="D332" s="150">
        <v>0</v>
      </c>
      <c r="E332" s="135">
        <v>0</v>
      </c>
      <c r="F332" s="135">
        <v>0</v>
      </c>
      <c r="G332" s="135">
        <v>0</v>
      </c>
      <c r="H332" s="135">
        <v>0</v>
      </c>
      <c r="I332" s="135">
        <v>0</v>
      </c>
      <c r="J332" s="135">
        <v>0</v>
      </c>
      <c r="K332" s="135">
        <v>0</v>
      </c>
      <c r="L332" s="136">
        <v>0</v>
      </c>
    </row>
    <row r="333" spans="1:12" ht="15.75" thickBot="1">
      <c r="A333" s="99" t="s">
        <v>579</v>
      </c>
      <c r="B333" s="143" t="s">
        <v>624</v>
      </c>
      <c r="C333" s="123">
        <f aca="true" t="shared" si="90" ref="C333:L333">+C222+C7+C168</f>
        <v>20725972</v>
      </c>
      <c r="D333" s="114">
        <f t="shared" si="90"/>
        <v>700000</v>
      </c>
      <c r="E333" s="100">
        <f t="shared" si="90"/>
        <v>506803</v>
      </c>
      <c r="F333" s="100">
        <f t="shared" si="90"/>
        <v>0</v>
      </c>
      <c r="G333" s="100">
        <f t="shared" si="90"/>
        <v>0</v>
      </c>
      <c r="H333" s="100">
        <f t="shared" si="90"/>
        <v>310000</v>
      </c>
      <c r="I333" s="100">
        <f t="shared" si="90"/>
        <v>0</v>
      </c>
      <c r="J333" s="100">
        <f t="shared" si="90"/>
        <v>0</v>
      </c>
      <c r="K333" s="100">
        <f t="shared" si="90"/>
        <v>0</v>
      </c>
      <c r="L333" s="101">
        <f t="shared" si="90"/>
        <v>0</v>
      </c>
    </row>
    <row r="334" s="127" customFormat="1" ht="15"/>
    <row r="336" ht="15">
      <c r="D336" s="144"/>
    </row>
    <row r="337" ht="15">
      <c r="D337" s="144"/>
    </row>
    <row r="338" ht="15">
      <c r="D338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5">
    <mergeCell ref="A6:L6"/>
    <mergeCell ref="A221:L221"/>
    <mergeCell ref="F1:L4"/>
    <mergeCell ref="D2:E2"/>
    <mergeCell ref="D3:E3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7:C293 C62:C65 C60 C218:C220 C91:L91 C70:C73 C7:C58 C77:C90 C231 D143:L220 D281:L293 D230:L231 C294:L294 C222:L229 C298 I72:K73 D7:D73 E71:H73 I71:L71 E7:L70 D74:K90 L72:L90 C92:D105 C108:C109 C111:C127 C129 C131:C133 E92:L134 D106:D134 C135:L142 C145:C146 C148:C149 C152:C170 C172:C177 C179:C182 C185:C187 C195:C196 C198 C200:C201 C203:C206 C209:C210 C214:C216 C232:L280 C282:C285 C296 D295:L299 C300:L333">
      <formula1>9999999999</formula1>
    </dataValidation>
  </dataValidations>
  <printOptions/>
  <pageMargins left="0.38" right="0.44" top="0.63" bottom="0.3" header="0.31496062992125984" footer="0.1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4"/>
  <sheetViews>
    <sheetView zoomScale="90" zoomScaleNormal="90" zoomScalePageLayoutView="0" workbookViewId="0" topLeftCell="A307">
      <selection activeCell="C131" sqref="C131"/>
    </sheetView>
  </sheetViews>
  <sheetFormatPr defaultColWidth="9.140625" defaultRowHeight="15"/>
  <cols>
    <col min="1" max="1" width="15.8515625" style="6" customWidth="1"/>
    <col min="2" max="2" width="66.8515625" style="6" customWidth="1"/>
    <col min="3" max="3" width="12.140625" style="6" customWidth="1"/>
    <col min="4" max="12" width="12.7109375" style="6" customWidth="1"/>
    <col min="13" max="16384" width="9.140625" style="6" customWidth="1"/>
  </cols>
  <sheetData>
    <row r="1" spans="1:12" ht="30" customHeight="1" thickBot="1">
      <c r="A1" s="160" t="s">
        <v>0</v>
      </c>
      <c r="B1" s="161" t="s">
        <v>1</v>
      </c>
      <c r="C1" s="162" t="s">
        <v>653</v>
      </c>
      <c r="D1" s="162" t="s">
        <v>491</v>
      </c>
      <c r="E1" s="162" t="s">
        <v>492</v>
      </c>
      <c r="F1" s="162" t="s">
        <v>582</v>
      </c>
      <c r="G1" s="162" t="s">
        <v>581</v>
      </c>
      <c r="H1" s="162" t="s">
        <v>644</v>
      </c>
      <c r="I1" s="162" t="s">
        <v>633</v>
      </c>
      <c r="J1" s="162" t="s">
        <v>493</v>
      </c>
      <c r="K1" s="162" t="s">
        <v>494</v>
      </c>
      <c r="L1" s="163" t="s">
        <v>495</v>
      </c>
    </row>
    <row r="2" spans="1:13" ht="15.75" thickBot="1">
      <c r="A2" s="192" t="s">
        <v>496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24"/>
    </row>
    <row r="3" spans="1:13" ht="15">
      <c r="A3" s="87">
        <v>6</v>
      </c>
      <c r="B3" s="102" t="s">
        <v>458</v>
      </c>
      <c r="C3" s="122">
        <f aca="true" t="shared" si="0" ref="C3:L3">C4+C41+C49+C88+C119+C137+C144+C151</f>
        <v>20495629</v>
      </c>
      <c r="D3" s="146">
        <f t="shared" si="0"/>
        <v>700000</v>
      </c>
      <c r="E3" s="97">
        <f t="shared" si="0"/>
        <v>398427</v>
      </c>
      <c r="F3" s="97">
        <f t="shared" si="0"/>
        <v>0</v>
      </c>
      <c r="G3" s="97">
        <f t="shared" si="0"/>
        <v>0</v>
      </c>
      <c r="H3" s="97">
        <f t="shared" si="0"/>
        <v>0</v>
      </c>
      <c r="I3" s="97">
        <f t="shared" si="0"/>
        <v>0</v>
      </c>
      <c r="J3" s="97">
        <f t="shared" si="0"/>
        <v>0</v>
      </c>
      <c r="K3" s="97">
        <f t="shared" si="0"/>
        <v>0</v>
      </c>
      <c r="L3" s="98">
        <f t="shared" si="0"/>
        <v>0</v>
      </c>
      <c r="M3" s="7"/>
    </row>
    <row r="4" spans="1:12" ht="15">
      <c r="A4" s="88">
        <v>61</v>
      </c>
      <c r="B4" s="103" t="s">
        <v>459</v>
      </c>
      <c r="C4" s="115">
        <f aca="true" t="shared" si="1" ref="C4:L4">C5+C14+C20+C26+C34+C37</f>
        <v>0</v>
      </c>
      <c r="D4" s="147">
        <f t="shared" si="1"/>
        <v>0</v>
      </c>
      <c r="E4" s="85">
        <f t="shared" si="1"/>
        <v>0</v>
      </c>
      <c r="F4" s="85">
        <f t="shared" si="1"/>
        <v>0</v>
      </c>
      <c r="G4" s="85">
        <f t="shared" si="1"/>
        <v>0</v>
      </c>
      <c r="H4" s="85">
        <f>H5+H14+H20+H26+H34+H37</f>
        <v>0</v>
      </c>
      <c r="I4" s="85">
        <f>I5+I14+I20+I26+I34+I37</f>
        <v>0</v>
      </c>
      <c r="J4" s="85">
        <f t="shared" si="1"/>
        <v>0</v>
      </c>
      <c r="K4" s="85">
        <f t="shared" si="1"/>
        <v>0</v>
      </c>
      <c r="L4" s="89">
        <f t="shared" si="1"/>
        <v>0</v>
      </c>
    </row>
    <row r="5" spans="1:12" ht="15" hidden="1">
      <c r="A5" s="88">
        <v>611</v>
      </c>
      <c r="B5" s="103" t="s">
        <v>2</v>
      </c>
      <c r="C5" s="115">
        <f aca="true" t="shared" si="2" ref="C5:L5">SUM(C6:C11)-C12-C13</f>
        <v>0</v>
      </c>
      <c r="D5" s="147">
        <f t="shared" si="2"/>
        <v>0</v>
      </c>
      <c r="E5" s="85">
        <f t="shared" si="2"/>
        <v>0</v>
      </c>
      <c r="F5" s="85">
        <f t="shared" si="2"/>
        <v>0</v>
      </c>
      <c r="G5" s="85">
        <f t="shared" si="2"/>
        <v>0</v>
      </c>
      <c r="H5" s="85">
        <f>SUM(H6:H11)-H12-H13</f>
        <v>0</v>
      </c>
      <c r="I5" s="85">
        <f>SUM(I6:I11)-I12-I13</f>
        <v>0</v>
      </c>
      <c r="J5" s="85">
        <f t="shared" si="2"/>
        <v>0</v>
      </c>
      <c r="K5" s="85">
        <f t="shared" si="2"/>
        <v>0</v>
      </c>
      <c r="L5" s="89">
        <f t="shared" si="2"/>
        <v>0</v>
      </c>
    </row>
    <row r="6" spans="1:12" ht="15" hidden="1">
      <c r="A6" s="88">
        <v>6111</v>
      </c>
      <c r="B6" s="103" t="s">
        <v>3</v>
      </c>
      <c r="C6" s="116">
        <v>0</v>
      </c>
      <c r="D6" s="151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3">
        <v>0</v>
      </c>
    </row>
    <row r="7" spans="1:12" ht="15" hidden="1">
      <c r="A7" s="88">
        <v>6112</v>
      </c>
      <c r="B7" s="103" t="s">
        <v>4</v>
      </c>
      <c r="C7" s="116">
        <v>0</v>
      </c>
      <c r="D7" s="151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3">
        <v>0</v>
      </c>
    </row>
    <row r="8" spans="1:12" ht="15" hidden="1">
      <c r="A8" s="88">
        <v>6113</v>
      </c>
      <c r="B8" s="103" t="s">
        <v>5</v>
      </c>
      <c r="C8" s="116">
        <v>0</v>
      </c>
      <c r="D8" s="151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3">
        <v>0</v>
      </c>
    </row>
    <row r="9" spans="1:12" ht="15" hidden="1">
      <c r="A9" s="88">
        <v>6114</v>
      </c>
      <c r="B9" s="103" t="s">
        <v>6</v>
      </c>
      <c r="C9" s="116">
        <v>0</v>
      </c>
      <c r="D9" s="151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3">
        <v>0</v>
      </c>
    </row>
    <row r="10" spans="1:12" ht="15" hidden="1">
      <c r="A10" s="88">
        <v>6115</v>
      </c>
      <c r="B10" s="103" t="s">
        <v>7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2" ht="15" hidden="1">
      <c r="A11" s="88">
        <v>6116</v>
      </c>
      <c r="B11" s="103" t="s">
        <v>8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2" ht="15" hidden="1">
      <c r="A12" s="88">
        <v>6117</v>
      </c>
      <c r="B12" s="103" t="s">
        <v>9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2" ht="15" hidden="1">
      <c r="A13" s="88">
        <v>6119</v>
      </c>
      <c r="B13" s="103" t="s">
        <v>10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2" ht="15" hidden="1">
      <c r="A14" s="88">
        <v>612</v>
      </c>
      <c r="B14" s="103" t="s">
        <v>11</v>
      </c>
      <c r="C14" s="115">
        <f aca="true" t="shared" si="3" ref="C14:L14">SUM(C15:C18)-C19</f>
        <v>0</v>
      </c>
      <c r="D14" s="147">
        <f t="shared" si="3"/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>SUM(H15:H18)-H19</f>
        <v>0</v>
      </c>
      <c r="I14" s="85">
        <f>SUM(I15:I18)-I19</f>
        <v>0</v>
      </c>
      <c r="J14" s="85">
        <f t="shared" si="3"/>
        <v>0</v>
      </c>
      <c r="K14" s="85">
        <f t="shared" si="3"/>
        <v>0</v>
      </c>
      <c r="L14" s="89">
        <f t="shared" si="3"/>
        <v>0</v>
      </c>
    </row>
    <row r="15" spans="1:12" ht="15" hidden="1">
      <c r="A15" s="88">
        <v>6121</v>
      </c>
      <c r="B15" s="103" t="s">
        <v>12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2" ht="15" hidden="1">
      <c r="A16" s="88">
        <v>6122</v>
      </c>
      <c r="B16" s="103" t="s">
        <v>13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t="15" hidden="1">
      <c r="A17" s="88">
        <v>6123</v>
      </c>
      <c r="B17" s="104" t="s">
        <v>14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t="15" hidden="1">
      <c r="A18" s="88">
        <v>6124</v>
      </c>
      <c r="B18" s="103" t="s">
        <v>15</v>
      </c>
      <c r="C18" s="116">
        <v>0</v>
      </c>
      <c r="D18" s="15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3">
        <v>0</v>
      </c>
    </row>
    <row r="19" spans="1:12" ht="15" hidden="1">
      <c r="A19" s="88">
        <v>6125</v>
      </c>
      <c r="B19" s="103" t="s">
        <v>16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t="15" hidden="1">
      <c r="A20" s="88">
        <v>613</v>
      </c>
      <c r="B20" s="103" t="s">
        <v>17</v>
      </c>
      <c r="C20" s="115">
        <f aca="true" t="shared" si="4" ref="C20:L20">SUM(C21:C25)</f>
        <v>0</v>
      </c>
      <c r="D20" s="147">
        <f t="shared" si="4"/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>SUM(H21:H25)</f>
        <v>0</v>
      </c>
      <c r="I20" s="85">
        <f>SUM(I21:I25)</f>
        <v>0</v>
      </c>
      <c r="J20" s="85">
        <f t="shared" si="4"/>
        <v>0</v>
      </c>
      <c r="K20" s="85">
        <f t="shared" si="4"/>
        <v>0</v>
      </c>
      <c r="L20" s="89">
        <f t="shared" si="4"/>
        <v>0</v>
      </c>
    </row>
    <row r="21" spans="1:12" ht="15" hidden="1">
      <c r="A21" s="88">
        <v>6131</v>
      </c>
      <c r="B21" s="103" t="s">
        <v>18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t="15" hidden="1">
      <c r="A22" s="88">
        <v>6132</v>
      </c>
      <c r="B22" s="103" t="s">
        <v>19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t="15" hidden="1">
      <c r="A23" s="88">
        <v>6133</v>
      </c>
      <c r="B23" s="103" t="s">
        <v>20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t="15" hidden="1">
      <c r="A24" s="88">
        <v>6134</v>
      </c>
      <c r="B24" s="103" t="s">
        <v>21</v>
      </c>
      <c r="C24" s="116">
        <v>0</v>
      </c>
      <c r="D24" s="151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3">
        <v>0</v>
      </c>
    </row>
    <row r="25" spans="1:12" ht="15" hidden="1">
      <c r="A25" s="88">
        <v>6135</v>
      </c>
      <c r="B25" s="103" t="s">
        <v>22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t="15" hidden="1">
      <c r="A26" s="88">
        <v>614</v>
      </c>
      <c r="B26" s="103" t="s">
        <v>23</v>
      </c>
      <c r="C26" s="115">
        <f aca="true" t="shared" si="5" ref="C26:L26">SUM(C27:C33)</f>
        <v>0</v>
      </c>
      <c r="D26" s="147">
        <f t="shared" si="5"/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>SUM(H27:H33)</f>
        <v>0</v>
      </c>
      <c r="I26" s="85">
        <f>SUM(I27:I33)</f>
        <v>0</v>
      </c>
      <c r="J26" s="85">
        <f t="shared" si="5"/>
        <v>0</v>
      </c>
      <c r="K26" s="85">
        <f t="shared" si="5"/>
        <v>0</v>
      </c>
      <c r="L26" s="89">
        <f t="shared" si="5"/>
        <v>0</v>
      </c>
    </row>
    <row r="27" spans="1:12" ht="15" hidden="1">
      <c r="A27" s="88">
        <v>6141</v>
      </c>
      <c r="B27" s="103" t="s">
        <v>24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t="15" hidden="1">
      <c r="A28" s="88">
        <v>6142</v>
      </c>
      <c r="B28" s="103" t="s">
        <v>25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t="15" hidden="1">
      <c r="A29" s="88">
        <v>6143</v>
      </c>
      <c r="B29" s="103" t="s">
        <v>26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t="15" hidden="1">
      <c r="A30" s="88">
        <v>6145</v>
      </c>
      <c r="B30" s="103" t="s">
        <v>27</v>
      </c>
      <c r="C30" s="116">
        <v>0</v>
      </c>
      <c r="D30" s="151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3">
        <v>0</v>
      </c>
    </row>
    <row r="31" spans="1:12" ht="15" hidden="1">
      <c r="A31" s="88">
        <v>6146</v>
      </c>
      <c r="B31" s="103" t="s">
        <v>28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t="15" hidden="1">
      <c r="A32" s="88">
        <v>6147</v>
      </c>
      <c r="B32" s="103" t="s">
        <v>29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t="15" hidden="1">
      <c r="A33" s="88">
        <v>6148</v>
      </c>
      <c r="B33" s="103" t="s">
        <v>30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t="15" hidden="1">
      <c r="A34" s="88">
        <v>615</v>
      </c>
      <c r="B34" s="103" t="s">
        <v>31</v>
      </c>
      <c r="C34" s="115">
        <f aca="true" t="shared" si="6" ref="C34:L34">SUM(C35:C36)</f>
        <v>0</v>
      </c>
      <c r="D34" s="147">
        <f t="shared" si="6"/>
        <v>0</v>
      </c>
      <c r="E34" s="85">
        <f t="shared" si="6"/>
        <v>0</v>
      </c>
      <c r="F34" s="85">
        <f t="shared" si="6"/>
        <v>0</v>
      </c>
      <c r="G34" s="85">
        <f t="shared" si="6"/>
        <v>0</v>
      </c>
      <c r="H34" s="85">
        <f>SUM(H35:H36)</f>
        <v>0</v>
      </c>
      <c r="I34" s="85">
        <f>SUM(I35:I36)</f>
        <v>0</v>
      </c>
      <c r="J34" s="85">
        <f t="shared" si="6"/>
        <v>0</v>
      </c>
      <c r="K34" s="85">
        <f t="shared" si="6"/>
        <v>0</v>
      </c>
      <c r="L34" s="89">
        <f t="shared" si="6"/>
        <v>0</v>
      </c>
    </row>
    <row r="35" spans="1:12" ht="15" hidden="1">
      <c r="A35" s="88">
        <v>6151</v>
      </c>
      <c r="B35" s="103" t="s">
        <v>32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t="15" hidden="1">
      <c r="A36" s="88">
        <v>6152</v>
      </c>
      <c r="B36" s="103" t="s">
        <v>33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t="15" hidden="1">
      <c r="A37" s="88">
        <v>616</v>
      </c>
      <c r="B37" s="103" t="s">
        <v>34</v>
      </c>
      <c r="C37" s="115">
        <f aca="true" t="shared" si="7" ref="C37:L37">SUM(C38:C40)</f>
        <v>0</v>
      </c>
      <c r="D37" s="147">
        <f t="shared" si="7"/>
        <v>0</v>
      </c>
      <c r="E37" s="85">
        <f t="shared" si="7"/>
        <v>0</v>
      </c>
      <c r="F37" s="85">
        <f t="shared" si="7"/>
        <v>0</v>
      </c>
      <c r="G37" s="85">
        <f t="shared" si="7"/>
        <v>0</v>
      </c>
      <c r="H37" s="85">
        <f>SUM(H38:H40)</f>
        <v>0</v>
      </c>
      <c r="I37" s="85">
        <f>SUM(I38:I40)</f>
        <v>0</v>
      </c>
      <c r="J37" s="85">
        <f t="shared" si="7"/>
        <v>0</v>
      </c>
      <c r="K37" s="85">
        <f t="shared" si="7"/>
        <v>0</v>
      </c>
      <c r="L37" s="89">
        <f t="shared" si="7"/>
        <v>0</v>
      </c>
    </row>
    <row r="38" spans="1:12" ht="15" hidden="1">
      <c r="A38" s="88">
        <v>6161</v>
      </c>
      <c r="B38" s="103" t="s">
        <v>35</v>
      </c>
      <c r="C38" s="116">
        <v>0</v>
      </c>
      <c r="D38" s="151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3">
        <v>0</v>
      </c>
    </row>
    <row r="39" spans="1:12" ht="15" hidden="1">
      <c r="A39" s="88">
        <v>6162</v>
      </c>
      <c r="B39" s="103" t="s">
        <v>36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t="15" hidden="1">
      <c r="A40" s="88">
        <v>6163</v>
      </c>
      <c r="B40" s="103" t="s">
        <v>37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ht="15">
      <c r="A41" s="88">
        <v>62</v>
      </c>
      <c r="B41" s="103" t="s">
        <v>583</v>
      </c>
      <c r="C41" s="115">
        <f aca="true" t="shared" si="8" ref="C41:L41">C42+C45+C47</f>
        <v>0</v>
      </c>
      <c r="D41" s="147">
        <f t="shared" si="8"/>
        <v>0</v>
      </c>
      <c r="E41" s="85">
        <f t="shared" si="8"/>
        <v>0</v>
      </c>
      <c r="F41" s="85">
        <f t="shared" si="8"/>
        <v>0</v>
      </c>
      <c r="G41" s="85">
        <f t="shared" si="8"/>
        <v>0</v>
      </c>
      <c r="H41" s="85">
        <f>H42+H45+H47</f>
        <v>0</v>
      </c>
      <c r="I41" s="85">
        <f>I42+I45+I47</f>
        <v>0</v>
      </c>
      <c r="J41" s="85">
        <f t="shared" si="8"/>
        <v>0</v>
      </c>
      <c r="K41" s="85">
        <f t="shared" si="8"/>
        <v>0</v>
      </c>
      <c r="L41" s="89">
        <f t="shared" si="8"/>
        <v>0</v>
      </c>
    </row>
    <row r="42" spans="1:12" ht="15" hidden="1">
      <c r="A42" s="88">
        <v>621</v>
      </c>
      <c r="B42" s="103" t="s">
        <v>38</v>
      </c>
      <c r="C42" s="115">
        <f aca="true" t="shared" si="9" ref="C42:L42">SUM(C43:C44)</f>
        <v>0</v>
      </c>
      <c r="D42" s="147">
        <f t="shared" si="9"/>
        <v>0</v>
      </c>
      <c r="E42" s="85">
        <f t="shared" si="9"/>
        <v>0</v>
      </c>
      <c r="F42" s="85">
        <f t="shared" si="9"/>
        <v>0</v>
      </c>
      <c r="G42" s="85">
        <f t="shared" si="9"/>
        <v>0</v>
      </c>
      <c r="H42" s="85">
        <f>SUM(H43:H44)</f>
        <v>0</v>
      </c>
      <c r="I42" s="85">
        <f>SUM(I43:I44)</f>
        <v>0</v>
      </c>
      <c r="J42" s="85">
        <f t="shared" si="9"/>
        <v>0</v>
      </c>
      <c r="K42" s="85">
        <f t="shared" si="9"/>
        <v>0</v>
      </c>
      <c r="L42" s="89">
        <f t="shared" si="9"/>
        <v>0</v>
      </c>
    </row>
    <row r="43" spans="1:12" ht="15" hidden="1">
      <c r="A43" s="88">
        <v>6211</v>
      </c>
      <c r="B43" s="103" t="s">
        <v>39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t="15" hidden="1">
      <c r="A44" s="88">
        <v>6212</v>
      </c>
      <c r="B44" s="103" t="s">
        <v>40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t="15" hidden="1">
      <c r="A45" s="88">
        <v>622</v>
      </c>
      <c r="B45" s="103" t="s">
        <v>41</v>
      </c>
      <c r="C45" s="115">
        <f aca="true" t="shared" si="10" ref="C45:L45">C46</f>
        <v>0</v>
      </c>
      <c r="D45" s="147">
        <f t="shared" si="10"/>
        <v>0</v>
      </c>
      <c r="E45" s="85">
        <f t="shared" si="10"/>
        <v>0</v>
      </c>
      <c r="F45" s="85">
        <f t="shared" si="10"/>
        <v>0</v>
      </c>
      <c r="G45" s="85">
        <f t="shared" si="10"/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9">
        <f t="shared" si="10"/>
        <v>0</v>
      </c>
    </row>
    <row r="46" spans="1:12" ht="15" hidden="1">
      <c r="A46" s="88">
        <v>6221</v>
      </c>
      <c r="B46" s="103" t="s">
        <v>42</v>
      </c>
      <c r="C46" s="116">
        <v>0</v>
      </c>
      <c r="D46" s="151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3">
        <v>0</v>
      </c>
    </row>
    <row r="47" spans="1:12" ht="15" hidden="1">
      <c r="A47" s="88">
        <v>623</v>
      </c>
      <c r="B47" s="103" t="s">
        <v>43</v>
      </c>
      <c r="C47" s="115">
        <f aca="true" t="shared" si="11" ref="C47:L47">C48</f>
        <v>0</v>
      </c>
      <c r="D47" s="147">
        <f t="shared" si="11"/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5">
        <f t="shared" si="11"/>
        <v>0</v>
      </c>
      <c r="I47" s="85">
        <f t="shared" si="11"/>
        <v>0</v>
      </c>
      <c r="J47" s="85">
        <f t="shared" si="11"/>
        <v>0</v>
      </c>
      <c r="K47" s="85">
        <f t="shared" si="11"/>
        <v>0</v>
      </c>
      <c r="L47" s="89">
        <f t="shared" si="11"/>
        <v>0</v>
      </c>
    </row>
    <row r="48" spans="1:12" ht="15" hidden="1">
      <c r="A48" s="88">
        <v>6232</v>
      </c>
      <c r="B48" s="103" t="s">
        <v>44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2" ht="24" customHeight="1">
      <c r="A49" s="88">
        <v>63</v>
      </c>
      <c r="B49" s="103" t="s">
        <v>584</v>
      </c>
      <c r="C49" s="115">
        <f aca="true" t="shared" si="12" ref="C49:L49">C50+C53+C73+C76+C79+C82+C85</f>
        <v>0</v>
      </c>
      <c r="D49" s="147">
        <f t="shared" si="12"/>
        <v>0</v>
      </c>
      <c r="E49" s="85">
        <f t="shared" si="12"/>
        <v>0</v>
      </c>
      <c r="F49" s="85">
        <f t="shared" si="12"/>
        <v>0</v>
      </c>
      <c r="G49" s="85">
        <f t="shared" si="12"/>
        <v>0</v>
      </c>
      <c r="H49" s="85">
        <f t="shared" si="12"/>
        <v>0</v>
      </c>
      <c r="I49" s="85">
        <f t="shared" si="12"/>
        <v>0</v>
      </c>
      <c r="J49" s="85">
        <f t="shared" si="12"/>
        <v>0</v>
      </c>
      <c r="K49" s="85">
        <f t="shared" si="12"/>
        <v>0</v>
      </c>
      <c r="L49" s="89">
        <f t="shared" si="12"/>
        <v>0</v>
      </c>
    </row>
    <row r="50" spans="1:12" ht="15">
      <c r="A50" s="90">
        <v>631</v>
      </c>
      <c r="B50" s="105" t="s">
        <v>460</v>
      </c>
      <c r="C50" s="173">
        <f aca="true" t="shared" si="13" ref="C50:L50">C51+C52</f>
        <v>0</v>
      </c>
      <c r="D50" s="174">
        <f t="shared" si="13"/>
        <v>0</v>
      </c>
      <c r="E50" s="175">
        <f t="shared" si="13"/>
        <v>0</v>
      </c>
      <c r="F50" s="175">
        <f t="shared" si="13"/>
        <v>0</v>
      </c>
      <c r="G50" s="175">
        <f t="shared" si="13"/>
        <v>0</v>
      </c>
      <c r="H50" s="175">
        <f t="shared" si="13"/>
        <v>0</v>
      </c>
      <c r="I50" s="175">
        <f t="shared" si="13"/>
        <v>0</v>
      </c>
      <c r="J50" s="175">
        <f t="shared" si="13"/>
        <v>0</v>
      </c>
      <c r="K50" s="175">
        <f t="shared" si="13"/>
        <v>0</v>
      </c>
      <c r="L50" s="176">
        <f t="shared" si="13"/>
        <v>0</v>
      </c>
    </row>
    <row r="51" spans="1:12" ht="15">
      <c r="A51" s="94">
        <v>6311</v>
      </c>
      <c r="B51" s="110" t="s">
        <v>45</v>
      </c>
      <c r="C51" s="121"/>
      <c r="D51" s="149"/>
      <c r="E51" s="11"/>
      <c r="F51" s="11"/>
      <c r="G51" s="14">
        <f>+C51</f>
        <v>0</v>
      </c>
      <c r="H51" s="11"/>
      <c r="I51" s="11"/>
      <c r="J51" s="11"/>
      <c r="K51" s="11"/>
      <c r="L51" s="92"/>
    </row>
    <row r="52" spans="1:13" ht="15">
      <c r="A52" s="94">
        <v>6312</v>
      </c>
      <c r="B52" s="110" t="s">
        <v>46</v>
      </c>
      <c r="C52" s="121"/>
      <c r="D52" s="149"/>
      <c r="E52" s="11"/>
      <c r="F52" s="11"/>
      <c r="G52" s="14">
        <f>+C52</f>
        <v>0</v>
      </c>
      <c r="H52" s="11"/>
      <c r="I52" s="11"/>
      <c r="J52" s="11"/>
      <c r="K52" s="11"/>
      <c r="L52" s="92"/>
      <c r="M52" s="8"/>
    </row>
    <row r="53" spans="1:13" ht="15">
      <c r="A53" s="88">
        <v>632</v>
      </c>
      <c r="B53" s="103" t="s">
        <v>461</v>
      </c>
      <c r="C53" s="115">
        <f aca="true" t="shared" si="14" ref="C53:L53">+C54+C56+C58+C66</f>
        <v>0</v>
      </c>
      <c r="D53" s="147">
        <f t="shared" si="14"/>
        <v>0</v>
      </c>
      <c r="E53" s="85">
        <f t="shared" si="14"/>
        <v>0</v>
      </c>
      <c r="F53" s="85">
        <f t="shared" si="14"/>
        <v>0</v>
      </c>
      <c r="G53" s="85">
        <f t="shared" si="14"/>
        <v>0</v>
      </c>
      <c r="H53" s="85">
        <f t="shared" si="14"/>
        <v>0</v>
      </c>
      <c r="I53" s="85">
        <f t="shared" si="14"/>
        <v>0</v>
      </c>
      <c r="J53" s="85">
        <f t="shared" si="14"/>
        <v>0</v>
      </c>
      <c r="K53" s="85">
        <f t="shared" si="14"/>
        <v>0</v>
      </c>
      <c r="L53" s="89">
        <f t="shared" si="14"/>
        <v>0</v>
      </c>
      <c r="M53" s="8"/>
    </row>
    <row r="54" spans="1:13" ht="15">
      <c r="A54" s="90">
        <v>6321</v>
      </c>
      <c r="B54" s="105" t="s">
        <v>47</v>
      </c>
      <c r="C54" s="117">
        <f aca="true" t="shared" si="15" ref="C54:L54">+C55</f>
        <v>0</v>
      </c>
      <c r="D54" s="148">
        <f t="shared" si="15"/>
        <v>0</v>
      </c>
      <c r="E54" s="86">
        <f t="shared" si="15"/>
        <v>0</v>
      </c>
      <c r="F54" s="86">
        <f t="shared" si="15"/>
        <v>0</v>
      </c>
      <c r="G54" s="86">
        <f t="shared" si="15"/>
        <v>0</v>
      </c>
      <c r="H54" s="86">
        <f t="shared" si="15"/>
        <v>0</v>
      </c>
      <c r="I54" s="86">
        <f t="shared" si="15"/>
        <v>0</v>
      </c>
      <c r="J54" s="86">
        <f t="shared" si="15"/>
        <v>0</v>
      </c>
      <c r="K54" s="86">
        <f t="shared" si="15"/>
        <v>0</v>
      </c>
      <c r="L54" s="93">
        <f t="shared" si="15"/>
        <v>0</v>
      </c>
      <c r="M54" s="8"/>
    </row>
    <row r="55" spans="1:13" s="9" customFormat="1" ht="15">
      <c r="A55" s="91" t="s">
        <v>497</v>
      </c>
      <c r="B55" s="106" t="s">
        <v>47</v>
      </c>
      <c r="C55" s="191"/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  <c r="M55" s="8"/>
    </row>
    <row r="56" spans="1:13" ht="15">
      <c r="A56" s="90">
        <v>6322</v>
      </c>
      <c r="B56" s="105" t="s">
        <v>48</v>
      </c>
      <c r="C56" s="117">
        <f aca="true" t="shared" si="16" ref="C56:L56">+C57</f>
        <v>0</v>
      </c>
      <c r="D56" s="148">
        <f t="shared" si="16"/>
        <v>0</v>
      </c>
      <c r="E56" s="86">
        <f t="shared" si="16"/>
        <v>0</v>
      </c>
      <c r="F56" s="86">
        <f t="shared" si="16"/>
        <v>0</v>
      </c>
      <c r="G56" s="86">
        <f t="shared" si="16"/>
        <v>0</v>
      </c>
      <c r="H56" s="86">
        <f t="shared" si="16"/>
        <v>0</v>
      </c>
      <c r="I56" s="86">
        <f t="shared" si="16"/>
        <v>0</v>
      </c>
      <c r="J56" s="86">
        <f t="shared" si="16"/>
        <v>0</v>
      </c>
      <c r="K56" s="86">
        <f t="shared" si="16"/>
        <v>0</v>
      </c>
      <c r="L56" s="93">
        <f t="shared" si="16"/>
        <v>0</v>
      </c>
      <c r="M56" s="8"/>
    </row>
    <row r="57" spans="1:13" s="9" customFormat="1" ht="15">
      <c r="A57" s="91" t="s">
        <v>498</v>
      </c>
      <c r="B57" s="106" t="s">
        <v>499</v>
      </c>
      <c r="C57" s="118"/>
      <c r="D57" s="149"/>
      <c r="E57" s="11"/>
      <c r="F57" s="11"/>
      <c r="G57" s="14">
        <f>+C57</f>
        <v>0</v>
      </c>
      <c r="H57" s="11"/>
      <c r="I57" s="11"/>
      <c r="J57" s="11"/>
      <c r="K57" s="11"/>
      <c r="L57" s="92"/>
      <c r="M57" s="8"/>
    </row>
    <row r="58" spans="1:13" ht="15">
      <c r="A58" s="90">
        <v>6323</v>
      </c>
      <c r="B58" s="105" t="s">
        <v>49</v>
      </c>
      <c r="C58" s="117">
        <f>+C62+C64+C63+C65+C59+C60+C61</f>
        <v>0</v>
      </c>
      <c r="D58" s="148">
        <f>+D62+D64+D63+D65+D59+D60+D61</f>
        <v>0</v>
      </c>
      <c r="E58" s="112">
        <f aca="true" t="shared" si="17" ref="E58:L58">+E62+E64+E63+E65+E59+E60+E61</f>
        <v>0</v>
      </c>
      <c r="F58" s="112">
        <f>+F62+F64+F63+F65+F59+F60+F61</f>
        <v>0</v>
      </c>
      <c r="G58" s="112">
        <f t="shared" si="17"/>
        <v>0</v>
      </c>
      <c r="H58" s="112">
        <f>+H62+H64+H63+H65+H59+H60+H61</f>
        <v>0</v>
      </c>
      <c r="I58" s="112">
        <f t="shared" si="17"/>
        <v>0</v>
      </c>
      <c r="J58" s="112">
        <f t="shared" si="17"/>
        <v>0</v>
      </c>
      <c r="K58" s="112">
        <f t="shared" si="17"/>
        <v>0</v>
      </c>
      <c r="L58" s="152">
        <f t="shared" si="17"/>
        <v>0</v>
      </c>
      <c r="M58" s="8"/>
    </row>
    <row r="59" spans="1:13" ht="15">
      <c r="A59" s="91" t="s">
        <v>634</v>
      </c>
      <c r="B59" s="106" t="s">
        <v>635</v>
      </c>
      <c r="C59" s="172"/>
      <c r="D59" s="153"/>
      <c r="E59" s="113"/>
      <c r="F59" s="113"/>
      <c r="G59" s="113"/>
      <c r="H59" s="145">
        <f>C59</f>
        <v>0</v>
      </c>
      <c r="I59" s="113"/>
      <c r="J59" s="113"/>
      <c r="K59" s="113"/>
      <c r="L59" s="154"/>
      <c r="M59" s="8"/>
    </row>
    <row r="60" spans="1:13" ht="15">
      <c r="A60" s="91" t="s">
        <v>636</v>
      </c>
      <c r="B60" s="106" t="s">
        <v>501</v>
      </c>
      <c r="C60" s="172"/>
      <c r="D60" s="153"/>
      <c r="E60" s="113"/>
      <c r="F60" s="113"/>
      <c r="G60" s="113"/>
      <c r="H60" s="145">
        <f>C60</f>
        <v>0</v>
      </c>
      <c r="I60" s="113"/>
      <c r="J60" s="113"/>
      <c r="K60" s="113"/>
      <c r="L60" s="154"/>
      <c r="M60" s="8"/>
    </row>
    <row r="61" spans="1:13" ht="15">
      <c r="A61" s="91" t="s">
        <v>640</v>
      </c>
      <c r="B61" s="106" t="s">
        <v>641</v>
      </c>
      <c r="C61" s="172"/>
      <c r="D61" s="153"/>
      <c r="E61" s="113"/>
      <c r="F61" s="113"/>
      <c r="G61" s="113"/>
      <c r="H61" s="113"/>
      <c r="I61" s="145">
        <f>C61</f>
        <v>0</v>
      </c>
      <c r="J61" s="113"/>
      <c r="K61" s="113"/>
      <c r="L61" s="154"/>
      <c r="M61" s="8"/>
    </row>
    <row r="62" spans="1:13" s="9" customFormat="1" ht="15">
      <c r="A62" s="91">
        <v>632311500</v>
      </c>
      <c r="B62" s="106" t="s">
        <v>500</v>
      </c>
      <c r="C62" s="118"/>
      <c r="D62" s="149"/>
      <c r="E62" s="11"/>
      <c r="F62" s="14">
        <f>+C62</f>
        <v>0</v>
      </c>
      <c r="G62" s="11"/>
      <c r="H62" s="11"/>
      <c r="I62" s="11"/>
      <c r="J62" s="11"/>
      <c r="K62" s="11"/>
      <c r="L62" s="92"/>
      <c r="M62" s="8"/>
    </row>
    <row r="63" spans="1:13" s="9" customFormat="1" ht="15">
      <c r="A63" s="91" t="s">
        <v>627</v>
      </c>
      <c r="B63" s="106" t="s">
        <v>628</v>
      </c>
      <c r="C63" s="118"/>
      <c r="D63" s="149"/>
      <c r="E63" s="11"/>
      <c r="F63" s="14">
        <f>+C63</f>
        <v>0</v>
      </c>
      <c r="G63" s="11"/>
      <c r="H63" s="11"/>
      <c r="I63" s="11"/>
      <c r="J63" s="11"/>
      <c r="K63" s="11"/>
      <c r="L63" s="92"/>
      <c r="M63" s="8"/>
    </row>
    <row r="64" spans="1:13" s="9" customFormat="1" ht="15">
      <c r="A64" s="91">
        <v>632311700</v>
      </c>
      <c r="B64" s="106" t="s">
        <v>501</v>
      </c>
      <c r="C64" s="118"/>
      <c r="D64" s="149"/>
      <c r="E64" s="11"/>
      <c r="F64" s="14">
        <f>+C64</f>
        <v>0</v>
      </c>
      <c r="G64" s="11"/>
      <c r="H64" s="11"/>
      <c r="I64" s="11"/>
      <c r="J64" s="11"/>
      <c r="K64" s="11"/>
      <c r="L64" s="92"/>
      <c r="M64" s="8"/>
    </row>
    <row r="65" spans="1:13" s="9" customFormat="1" ht="15">
      <c r="A65" s="91" t="s">
        <v>629</v>
      </c>
      <c r="B65" s="106" t="s">
        <v>630</v>
      </c>
      <c r="C65" s="118"/>
      <c r="D65" s="149"/>
      <c r="E65" s="11"/>
      <c r="F65" s="14">
        <f>+C65</f>
        <v>0</v>
      </c>
      <c r="G65" s="11"/>
      <c r="H65" s="11"/>
      <c r="I65" s="11"/>
      <c r="J65" s="11"/>
      <c r="K65" s="11"/>
      <c r="L65" s="92"/>
      <c r="M65" s="8"/>
    </row>
    <row r="66" spans="1:13" ht="15">
      <c r="A66" s="90">
        <v>6324</v>
      </c>
      <c r="B66" s="105" t="s">
        <v>50</v>
      </c>
      <c r="C66" s="117">
        <f>+C70+C72+C71+C67+C68+C69</f>
        <v>0</v>
      </c>
      <c r="D66" s="148">
        <f>+D70+D72+D71+D67+D68+D69</f>
        <v>0</v>
      </c>
      <c r="E66" s="112">
        <f aca="true" t="shared" si="18" ref="E66:L66">+E70+E72+E71+E67+E68+E69</f>
        <v>0</v>
      </c>
      <c r="F66" s="112">
        <f t="shared" si="18"/>
        <v>0</v>
      </c>
      <c r="G66" s="112">
        <f t="shared" si="18"/>
        <v>0</v>
      </c>
      <c r="H66" s="112">
        <f>+H70+H72+H71+H67+H68+H69</f>
        <v>0</v>
      </c>
      <c r="I66" s="112">
        <f t="shared" si="18"/>
        <v>0</v>
      </c>
      <c r="J66" s="112">
        <f t="shared" si="18"/>
        <v>0</v>
      </c>
      <c r="K66" s="112">
        <f t="shared" si="18"/>
        <v>0</v>
      </c>
      <c r="L66" s="152">
        <f t="shared" si="18"/>
        <v>0</v>
      </c>
      <c r="M66" s="8"/>
    </row>
    <row r="67" spans="1:13" ht="15">
      <c r="A67" s="91" t="s">
        <v>637</v>
      </c>
      <c r="B67" s="106" t="s">
        <v>638</v>
      </c>
      <c r="C67" s="172"/>
      <c r="D67" s="149"/>
      <c r="E67" s="11"/>
      <c r="F67" s="11"/>
      <c r="G67" s="11"/>
      <c r="H67" s="145">
        <f>C67</f>
        <v>0</v>
      </c>
      <c r="I67" s="11"/>
      <c r="J67" s="11"/>
      <c r="K67" s="11"/>
      <c r="L67" s="92"/>
      <c r="M67" s="8"/>
    </row>
    <row r="68" spans="1:13" ht="15">
      <c r="A68" s="91" t="s">
        <v>639</v>
      </c>
      <c r="B68" s="106" t="s">
        <v>503</v>
      </c>
      <c r="C68" s="172"/>
      <c r="D68" s="149"/>
      <c r="E68" s="11"/>
      <c r="F68" s="11"/>
      <c r="G68" s="11"/>
      <c r="H68" s="145">
        <f>C68</f>
        <v>0</v>
      </c>
      <c r="I68" s="11"/>
      <c r="J68" s="11"/>
      <c r="K68" s="11"/>
      <c r="L68" s="92"/>
      <c r="M68" s="8"/>
    </row>
    <row r="69" spans="1:13" ht="15">
      <c r="A69" s="91" t="s">
        <v>642</v>
      </c>
      <c r="B69" s="106" t="s">
        <v>643</v>
      </c>
      <c r="C69" s="172"/>
      <c r="D69" s="149"/>
      <c r="E69" s="11"/>
      <c r="F69" s="11"/>
      <c r="G69" s="11"/>
      <c r="H69" s="11"/>
      <c r="I69" s="13">
        <f>C69</f>
        <v>0</v>
      </c>
      <c r="J69" s="11"/>
      <c r="K69" s="11"/>
      <c r="L69" s="92"/>
      <c r="M69" s="8"/>
    </row>
    <row r="70" spans="1:13" s="9" customFormat="1" ht="15">
      <c r="A70" s="91">
        <v>632411500</v>
      </c>
      <c r="B70" s="106" t="s">
        <v>502</v>
      </c>
      <c r="C70" s="118"/>
      <c r="D70" s="149"/>
      <c r="E70" s="11"/>
      <c r="F70" s="14">
        <f>+C70</f>
        <v>0</v>
      </c>
      <c r="G70" s="11"/>
      <c r="H70" s="11"/>
      <c r="I70" s="11"/>
      <c r="J70" s="11"/>
      <c r="K70" s="11"/>
      <c r="L70" s="92"/>
      <c r="M70" s="8"/>
    </row>
    <row r="71" spans="1:13" s="9" customFormat="1" ht="15">
      <c r="A71" s="91" t="s">
        <v>631</v>
      </c>
      <c r="B71" s="106" t="s">
        <v>632</v>
      </c>
      <c r="C71" s="118"/>
      <c r="D71" s="149"/>
      <c r="E71" s="11"/>
      <c r="F71" s="14">
        <f>+C71</f>
        <v>0</v>
      </c>
      <c r="G71" s="11"/>
      <c r="H71" s="11"/>
      <c r="I71" s="11"/>
      <c r="J71" s="11"/>
      <c r="K71" s="11"/>
      <c r="L71" s="92"/>
      <c r="M71" s="8"/>
    </row>
    <row r="72" spans="1:13" s="9" customFormat="1" ht="15">
      <c r="A72" s="91">
        <v>632411700</v>
      </c>
      <c r="B72" s="106" t="s">
        <v>503</v>
      </c>
      <c r="C72" s="118"/>
      <c r="D72" s="149"/>
      <c r="E72" s="11"/>
      <c r="F72" s="14">
        <f>+C72</f>
        <v>0</v>
      </c>
      <c r="G72" s="11"/>
      <c r="H72" s="11"/>
      <c r="I72" s="11"/>
      <c r="J72" s="11"/>
      <c r="K72" s="11"/>
      <c r="L72" s="92"/>
      <c r="M72" s="8"/>
    </row>
    <row r="73" spans="1:13" ht="15">
      <c r="A73" s="88">
        <v>633</v>
      </c>
      <c r="B73" s="103" t="s">
        <v>462</v>
      </c>
      <c r="C73" s="115">
        <f aca="true" t="shared" si="19" ref="C73:L73">+C74+C75</f>
        <v>0</v>
      </c>
      <c r="D73" s="147">
        <f t="shared" si="19"/>
        <v>0</v>
      </c>
      <c r="E73" s="85">
        <f t="shared" si="19"/>
        <v>0</v>
      </c>
      <c r="F73" s="85">
        <f t="shared" si="19"/>
        <v>0</v>
      </c>
      <c r="G73" s="85">
        <f t="shared" si="19"/>
        <v>0</v>
      </c>
      <c r="H73" s="85">
        <f t="shared" si="19"/>
        <v>0</v>
      </c>
      <c r="I73" s="85">
        <f t="shared" si="19"/>
        <v>0</v>
      </c>
      <c r="J73" s="85">
        <f t="shared" si="19"/>
        <v>0</v>
      </c>
      <c r="K73" s="85">
        <f t="shared" si="19"/>
        <v>0</v>
      </c>
      <c r="L73" s="89">
        <f t="shared" si="19"/>
        <v>0</v>
      </c>
      <c r="M73" s="8"/>
    </row>
    <row r="74" spans="1:13" ht="15">
      <c r="A74" s="90">
        <v>6331</v>
      </c>
      <c r="B74" s="105" t="s">
        <v>51</v>
      </c>
      <c r="C74" s="117"/>
      <c r="D74" s="148"/>
      <c r="E74" s="86"/>
      <c r="F74" s="86"/>
      <c r="G74" s="86"/>
      <c r="H74" s="86"/>
      <c r="I74" s="86"/>
      <c r="J74" s="86"/>
      <c r="K74" s="86"/>
      <c r="L74" s="93"/>
      <c r="M74" s="8"/>
    </row>
    <row r="75" spans="1:13" ht="15">
      <c r="A75" s="90">
        <v>6332</v>
      </c>
      <c r="B75" s="105" t="s">
        <v>52</v>
      </c>
      <c r="C75" s="117"/>
      <c r="D75" s="148"/>
      <c r="E75" s="86"/>
      <c r="F75" s="86"/>
      <c r="G75" s="86"/>
      <c r="H75" s="86"/>
      <c r="I75" s="86"/>
      <c r="J75" s="86"/>
      <c r="K75" s="86"/>
      <c r="L75" s="93"/>
      <c r="M75" s="8"/>
    </row>
    <row r="76" spans="1:13" ht="15">
      <c r="A76" s="88">
        <v>634</v>
      </c>
      <c r="B76" s="103" t="s">
        <v>463</v>
      </c>
      <c r="C76" s="115">
        <f aca="true" t="shared" si="20" ref="C76:L76">+C77+C78</f>
        <v>0</v>
      </c>
      <c r="D76" s="147">
        <f t="shared" si="20"/>
        <v>0</v>
      </c>
      <c r="E76" s="85">
        <f t="shared" si="20"/>
        <v>0</v>
      </c>
      <c r="F76" s="85">
        <f t="shared" si="20"/>
        <v>0</v>
      </c>
      <c r="G76" s="85">
        <f t="shared" si="20"/>
        <v>0</v>
      </c>
      <c r="H76" s="85">
        <f t="shared" si="20"/>
        <v>0</v>
      </c>
      <c r="I76" s="85">
        <f t="shared" si="20"/>
        <v>0</v>
      </c>
      <c r="J76" s="85">
        <f t="shared" si="20"/>
        <v>0</v>
      </c>
      <c r="K76" s="85">
        <f t="shared" si="20"/>
        <v>0</v>
      </c>
      <c r="L76" s="89">
        <f t="shared" si="20"/>
        <v>0</v>
      </c>
      <c r="M76" s="8"/>
    </row>
    <row r="77" spans="1:13" ht="15">
      <c r="A77" s="94">
        <v>6341</v>
      </c>
      <c r="B77" s="110" t="s">
        <v>53</v>
      </c>
      <c r="C77" s="121"/>
      <c r="D77" s="149"/>
      <c r="E77" s="11"/>
      <c r="F77" s="11"/>
      <c r="G77" s="14">
        <f>+C77</f>
        <v>0</v>
      </c>
      <c r="H77" s="11"/>
      <c r="I77" s="11"/>
      <c r="J77" s="11"/>
      <c r="K77" s="11"/>
      <c r="L77" s="92"/>
      <c r="M77" s="8"/>
    </row>
    <row r="78" spans="1:12" ht="15">
      <c r="A78" s="94">
        <v>6342</v>
      </c>
      <c r="B78" s="110" t="s">
        <v>54</v>
      </c>
      <c r="C78" s="121"/>
      <c r="D78" s="149"/>
      <c r="E78" s="11"/>
      <c r="F78" s="11"/>
      <c r="G78" s="14">
        <f>+C78</f>
        <v>0</v>
      </c>
      <c r="H78" s="11"/>
      <c r="I78" s="11"/>
      <c r="J78" s="11"/>
      <c r="K78" s="11"/>
      <c r="L78" s="92"/>
    </row>
    <row r="79" spans="1:12" ht="15">
      <c r="A79" s="88">
        <v>635</v>
      </c>
      <c r="B79" s="103" t="s">
        <v>464</v>
      </c>
      <c r="C79" s="115">
        <f>SUM(C80:C81)</f>
        <v>0</v>
      </c>
      <c r="D79" s="147">
        <f aca="true" t="shared" si="21" ref="D79:L79">SUM(D80:D81)</f>
        <v>0</v>
      </c>
      <c r="E79" s="85">
        <f t="shared" si="21"/>
        <v>0</v>
      </c>
      <c r="F79" s="85">
        <f t="shared" si="21"/>
        <v>0</v>
      </c>
      <c r="G79" s="85">
        <f t="shared" si="21"/>
        <v>0</v>
      </c>
      <c r="H79" s="85">
        <f>SUM(H80:H81)</f>
        <v>0</v>
      </c>
      <c r="I79" s="85">
        <f>SUM(I80:I81)</f>
        <v>0</v>
      </c>
      <c r="J79" s="85">
        <f t="shared" si="21"/>
        <v>0</v>
      </c>
      <c r="K79" s="85">
        <f t="shared" si="21"/>
        <v>0</v>
      </c>
      <c r="L79" s="89">
        <f t="shared" si="21"/>
        <v>0</v>
      </c>
    </row>
    <row r="80" spans="1:12" ht="15">
      <c r="A80" s="94">
        <v>6351</v>
      </c>
      <c r="B80" s="110" t="s">
        <v>55</v>
      </c>
      <c r="C80" s="121"/>
      <c r="D80" s="153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95">
        <v>0</v>
      </c>
    </row>
    <row r="81" spans="1:12" ht="15">
      <c r="A81" s="94">
        <v>6352</v>
      </c>
      <c r="B81" s="110" t="s">
        <v>56</v>
      </c>
      <c r="C81" s="121"/>
      <c r="D81" s="153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95">
        <v>0</v>
      </c>
    </row>
    <row r="82" spans="1:12" ht="15">
      <c r="A82" s="88" t="s">
        <v>57</v>
      </c>
      <c r="B82" s="104" t="s">
        <v>465</v>
      </c>
      <c r="C82" s="115">
        <f aca="true" t="shared" si="22" ref="C82:L82">+C83+C84</f>
        <v>0</v>
      </c>
      <c r="D82" s="147">
        <f t="shared" si="22"/>
        <v>0</v>
      </c>
      <c r="E82" s="85">
        <f t="shared" si="22"/>
        <v>0</v>
      </c>
      <c r="F82" s="85">
        <f t="shared" si="22"/>
        <v>0</v>
      </c>
      <c r="G82" s="85">
        <f t="shared" si="22"/>
        <v>0</v>
      </c>
      <c r="H82" s="85">
        <f t="shared" si="22"/>
        <v>0</v>
      </c>
      <c r="I82" s="85">
        <f t="shared" si="22"/>
        <v>0</v>
      </c>
      <c r="J82" s="85">
        <f t="shared" si="22"/>
        <v>0</v>
      </c>
      <c r="K82" s="85">
        <f t="shared" si="22"/>
        <v>0</v>
      </c>
      <c r="L82" s="89">
        <f t="shared" si="22"/>
        <v>0</v>
      </c>
    </row>
    <row r="83" spans="1:12" ht="15">
      <c r="A83" s="94" t="s">
        <v>58</v>
      </c>
      <c r="B83" s="110" t="s">
        <v>59</v>
      </c>
      <c r="C83" s="121"/>
      <c r="D83" s="153">
        <v>0</v>
      </c>
      <c r="E83" s="12">
        <v>0</v>
      </c>
      <c r="F83" s="12">
        <v>0</v>
      </c>
      <c r="G83" s="14">
        <f>+C83</f>
        <v>0</v>
      </c>
      <c r="H83" s="12">
        <v>0</v>
      </c>
      <c r="I83" s="12">
        <v>0</v>
      </c>
      <c r="J83" s="12">
        <v>0</v>
      </c>
      <c r="K83" s="12">
        <v>0</v>
      </c>
      <c r="L83" s="95">
        <v>0</v>
      </c>
    </row>
    <row r="84" spans="1:12" ht="15">
      <c r="A84" s="94" t="s">
        <v>60</v>
      </c>
      <c r="B84" s="110" t="s">
        <v>61</v>
      </c>
      <c r="C84" s="121"/>
      <c r="D84" s="153">
        <v>0</v>
      </c>
      <c r="E84" s="12">
        <v>0</v>
      </c>
      <c r="F84" s="12">
        <v>0</v>
      </c>
      <c r="G84" s="14">
        <f>+C84</f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ht="15">
      <c r="A85" s="88" t="s">
        <v>62</v>
      </c>
      <c r="B85" s="103" t="s">
        <v>585</v>
      </c>
      <c r="C85" s="115">
        <f aca="true" t="shared" si="23" ref="C85:L85">+C86+C87</f>
        <v>0</v>
      </c>
      <c r="D85" s="147">
        <f t="shared" si="23"/>
        <v>0</v>
      </c>
      <c r="E85" s="85">
        <f t="shared" si="23"/>
        <v>0</v>
      </c>
      <c r="F85" s="85">
        <f t="shared" si="23"/>
        <v>0</v>
      </c>
      <c r="G85" s="85">
        <f t="shared" si="23"/>
        <v>0</v>
      </c>
      <c r="H85" s="85">
        <f t="shared" si="23"/>
        <v>0</v>
      </c>
      <c r="I85" s="85">
        <f t="shared" si="23"/>
        <v>0</v>
      </c>
      <c r="J85" s="85">
        <f t="shared" si="23"/>
        <v>0</v>
      </c>
      <c r="K85" s="85">
        <f t="shared" si="23"/>
        <v>0</v>
      </c>
      <c r="L85" s="89">
        <f t="shared" si="23"/>
        <v>0</v>
      </c>
    </row>
    <row r="86" spans="1:12" ht="15">
      <c r="A86" s="94" t="s">
        <v>63</v>
      </c>
      <c r="B86" s="110" t="s">
        <v>64</v>
      </c>
      <c r="C86" s="121"/>
      <c r="D86" s="149"/>
      <c r="E86" s="11"/>
      <c r="F86" s="11"/>
      <c r="G86" s="11"/>
      <c r="H86" s="11"/>
      <c r="I86" s="11"/>
      <c r="J86" s="11"/>
      <c r="K86" s="11"/>
      <c r="L86" s="92"/>
    </row>
    <row r="87" spans="1:12" ht="15">
      <c r="A87" s="94" t="s">
        <v>65</v>
      </c>
      <c r="B87" s="110" t="s">
        <v>66</v>
      </c>
      <c r="C87" s="121"/>
      <c r="D87" s="149"/>
      <c r="E87" s="11"/>
      <c r="F87" s="11"/>
      <c r="G87" s="11"/>
      <c r="H87" s="11"/>
      <c r="I87" s="11"/>
      <c r="J87" s="11"/>
      <c r="K87" s="11"/>
      <c r="L87" s="92"/>
    </row>
    <row r="88" spans="1:12" ht="15">
      <c r="A88" s="88">
        <v>64</v>
      </c>
      <c r="B88" s="103" t="s">
        <v>466</v>
      </c>
      <c r="C88" s="115">
        <f aca="true" t="shared" si="24" ref="C88:L88">C89+C97+C104+C112</f>
        <v>0</v>
      </c>
      <c r="D88" s="147">
        <f t="shared" si="24"/>
        <v>0</v>
      </c>
      <c r="E88" s="85">
        <f t="shared" si="24"/>
        <v>0</v>
      </c>
      <c r="F88" s="85">
        <f t="shared" si="24"/>
        <v>0</v>
      </c>
      <c r="G88" s="85">
        <f t="shared" si="24"/>
        <v>0</v>
      </c>
      <c r="H88" s="85">
        <f t="shared" si="24"/>
        <v>0</v>
      </c>
      <c r="I88" s="85">
        <f t="shared" si="24"/>
        <v>0</v>
      </c>
      <c r="J88" s="85">
        <f t="shared" si="24"/>
        <v>0</v>
      </c>
      <c r="K88" s="85">
        <f t="shared" si="24"/>
        <v>0</v>
      </c>
      <c r="L88" s="89">
        <f t="shared" si="24"/>
        <v>0</v>
      </c>
    </row>
    <row r="89" spans="1:12" ht="15">
      <c r="A89" s="88">
        <v>641</v>
      </c>
      <c r="B89" s="103" t="s">
        <v>467</v>
      </c>
      <c r="C89" s="115">
        <f aca="true" t="shared" si="25" ref="C89:L89">SUM(C90+C91+C92+C93+C94+C95+C96)</f>
        <v>0</v>
      </c>
      <c r="D89" s="147">
        <f t="shared" si="25"/>
        <v>0</v>
      </c>
      <c r="E89" s="85">
        <f t="shared" si="25"/>
        <v>0</v>
      </c>
      <c r="F89" s="85">
        <f t="shared" si="25"/>
        <v>0</v>
      </c>
      <c r="G89" s="85">
        <f t="shared" si="25"/>
        <v>0</v>
      </c>
      <c r="H89" s="85">
        <f t="shared" si="25"/>
        <v>0</v>
      </c>
      <c r="I89" s="85">
        <f t="shared" si="25"/>
        <v>0</v>
      </c>
      <c r="J89" s="85">
        <f t="shared" si="25"/>
        <v>0</v>
      </c>
      <c r="K89" s="85">
        <f t="shared" si="25"/>
        <v>0</v>
      </c>
      <c r="L89" s="89">
        <f t="shared" si="25"/>
        <v>0</v>
      </c>
    </row>
    <row r="90" spans="1:12" ht="15">
      <c r="A90" s="94">
        <v>6412</v>
      </c>
      <c r="B90" s="110" t="s">
        <v>67</v>
      </c>
      <c r="C90" s="121"/>
      <c r="D90" s="155">
        <f>+C90</f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93">
        <v>0</v>
      </c>
    </row>
    <row r="91" spans="1:12" ht="15">
      <c r="A91" s="94">
        <v>6413</v>
      </c>
      <c r="B91" s="110" t="s">
        <v>69</v>
      </c>
      <c r="C91" s="121"/>
      <c r="D91" s="155">
        <f aca="true" t="shared" si="26" ref="D91:D96">+C91</f>
        <v>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93">
        <v>0</v>
      </c>
    </row>
    <row r="92" spans="1:12" ht="15">
      <c r="A92" s="94">
        <v>6414</v>
      </c>
      <c r="B92" s="110" t="s">
        <v>70</v>
      </c>
      <c r="C92" s="121"/>
      <c r="D92" s="155">
        <f t="shared" si="26"/>
        <v>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93">
        <v>0</v>
      </c>
    </row>
    <row r="93" spans="1:12" ht="15">
      <c r="A93" s="94">
        <v>6415</v>
      </c>
      <c r="B93" s="110" t="s">
        <v>71</v>
      </c>
      <c r="C93" s="121"/>
      <c r="D93" s="155">
        <f t="shared" si="26"/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93">
        <v>0</v>
      </c>
    </row>
    <row r="94" spans="1:12" ht="15">
      <c r="A94" s="94">
        <v>6416</v>
      </c>
      <c r="B94" s="110" t="s">
        <v>72</v>
      </c>
      <c r="C94" s="121"/>
      <c r="D94" s="155">
        <f t="shared" si="26"/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24" customHeight="1">
      <c r="A95" s="94">
        <v>6417</v>
      </c>
      <c r="B95" s="110" t="s">
        <v>73</v>
      </c>
      <c r="C95" s="121"/>
      <c r="D95" s="155">
        <f t="shared" si="26"/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ht="15">
      <c r="A96" s="94">
        <v>6419</v>
      </c>
      <c r="B96" s="110" t="s">
        <v>74</v>
      </c>
      <c r="C96" s="121"/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ht="15">
      <c r="A97" s="88">
        <v>642</v>
      </c>
      <c r="B97" s="103" t="s">
        <v>468</v>
      </c>
      <c r="C97" s="115">
        <f aca="true" t="shared" si="27" ref="C97:L97">SUM(C98+C99+C100+C101+C102+C103)</f>
        <v>0</v>
      </c>
      <c r="D97" s="147">
        <f t="shared" si="27"/>
        <v>0</v>
      </c>
      <c r="E97" s="85">
        <f t="shared" si="27"/>
        <v>0</v>
      </c>
      <c r="F97" s="85">
        <f t="shared" si="27"/>
        <v>0</v>
      </c>
      <c r="G97" s="85">
        <f t="shared" si="27"/>
        <v>0</v>
      </c>
      <c r="H97" s="85">
        <f t="shared" si="27"/>
        <v>0</v>
      </c>
      <c r="I97" s="85">
        <f t="shared" si="27"/>
        <v>0</v>
      </c>
      <c r="J97" s="85">
        <f t="shared" si="27"/>
        <v>0</v>
      </c>
      <c r="K97" s="85">
        <f t="shared" si="27"/>
        <v>0</v>
      </c>
      <c r="L97" s="89">
        <f t="shared" si="27"/>
        <v>0</v>
      </c>
    </row>
    <row r="98" spans="1:12" ht="15">
      <c r="A98" s="90">
        <v>6421</v>
      </c>
      <c r="B98" s="105" t="s">
        <v>75</v>
      </c>
      <c r="C98" s="119">
        <v>0</v>
      </c>
      <c r="D98" s="148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ht="15">
      <c r="A99" s="90">
        <v>6422</v>
      </c>
      <c r="B99" s="105" t="s">
        <v>76</v>
      </c>
      <c r="C99" s="119">
        <v>0</v>
      </c>
      <c r="D99" s="148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ht="15">
      <c r="A100" s="90">
        <v>6423</v>
      </c>
      <c r="B100" s="105" t="s">
        <v>77</v>
      </c>
      <c r="C100" s="119">
        <v>0</v>
      </c>
      <c r="D100" s="148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ht="15">
      <c r="A101" s="90">
        <v>6424</v>
      </c>
      <c r="B101" s="105" t="s">
        <v>78</v>
      </c>
      <c r="C101" s="119">
        <v>0</v>
      </c>
      <c r="D101" s="148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93">
        <v>0</v>
      </c>
    </row>
    <row r="102" spans="1:12" s="10" customFormat="1" ht="15">
      <c r="A102" s="94" t="s">
        <v>79</v>
      </c>
      <c r="B102" s="110" t="s">
        <v>80</v>
      </c>
      <c r="C102" s="118"/>
      <c r="D102" s="155">
        <f>+C102</f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ht="15">
      <c r="A103" s="94">
        <v>6429</v>
      </c>
      <c r="B103" s="110" t="s">
        <v>81</v>
      </c>
      <c r="C103" s="118"/>
      <c r="D103" s="155">
        <f>+C103</f>
        <v>0</v>
      </c>
      <c r="E103" s="11"/>
      <c r="F103" s="11"/>
      <c r="G103" s="11"/>
      <c r="H103" s="11"/>
      <c r="I103" s="11"/>
      <c r="J103" s="11"/>
      <c r="K103" s="11"/>
      <c r="L103" s="92"/>
    </row>
    <row r="104" spans="1:12" ht="15">
      <c r="A104" s="88">
        <v>643</v>
      </c>
      <c r="B104" s="103" t="s">
        <v>469</v>
      </c>
      <c r="C104" s="115">
        <f aca="true" t="shared" si="28" ref="C104:L104">SUM(C105+C106+C107+C108+C109+C110+C111)</f>
        <v>0</v>
      </c>
      <c r="D104" s="147">
        <f t="shared" si="28"/>
        <v>0</v>
      </c>
      <c r="E104" s="85">
        <f t="shared" si="28"/>
        <v>0</v>
      </c>
      <c r="F104" s="85">
        <f t="shared" si="28"/>
        <v>0</v>
      </c>
      <c r="G104" s="85">
        <f t="shared" si="28"/>
        <v>0</v>
      </c>
      <c r="H104" s="85">
        <f t="shared" si="28"/>
        <v>0</v>
      </c>
      <c r="I104" s="85">
        <f t="shared" si="28"/>
        <v>0</v>
      </c>
      <c r="J104" s="85">
        <f t="shared" si="28"/>
        <v>0</v>
      </c>
      <c r="K104" s="85">
        <f t="shared" si="28"/>
        <v>0</v>
      </c>
      <c r="L104" s="89">
        <f t="shared" si="28"/>
        <v>0</v>
      </c>
    </row>
    <row r="105" spans="1:12" ht="24" customHeight="1">
      <c r="A105" s="90">
        <v>6431</v>
      </c>
      <c r="B105" s="105" t="s">
        <v>82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ht="24" customHeight="1">
      <c r="A106" s="94">
        <v>6432</v>
      </c>
      <c r="B106" s="177" t="s">
        <v>83</v>
      </c>
      <c r="C106" s="118"/>
      <c r="D106" s="155">
        <f>+C106</f>
        <v>0</v>
      </c>
      <c r="E106" s="11"/>
      <c r="F106" s="11"/>
      <c r="G106" s="11"/>
      <c r="H106" s="11"/>
      <c r="I106" s="11"/>
      <c r="J106" s="11"/>
      <c r="K106" s="11"/>
      <c r="L106" s="92"/>
    </row>
    <row r="107" spans="1:12" ht="24" customHeight="1">
      <c r="A107" s="90">
        <v>6433</v>
      </c>
      <c r="B107" s="107" t="s">
        <v>84</v>
      </c>
      <c r="C107" s="117">
        <v>0</v>
      </c>
      <c r="D107" s="148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93">
        <v>0</v>
      </c>
    </row>
    <row r="108" spans="1:12" ht="15">
      <c r="A108" s="90">
        <v>6434</v>
      </c>
      <c r="B108" s="105" t="s">
        <v>85</v>
      </c>
      <c r="C108" s="117">
        <v>0</v>
      </c>
      <c r="D108" s="148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93">
        <v>0</v>
      </c>
    </row>
    <row r="109" spans="1:12" ht="24" customHeight="1">
      <c r="A109" s="90">
        <v>6435</v>
      </c>
      <c r="B109" s="107" t="s">
        <v>86</v>
      </c>
      <c r="C109" s="117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>
      <c r="A110" s="90">
        <v>6436</v>
      </c>
      <c r="B110" s="107" t="s">
        <v>87</v>
      </c>
      <c r="C110" s="117">
        <v>0</v>
      </c>
      <c r="D110" s="148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93">
        <v>0</v>
      </c>
    </row>
    <row r="111" spans="1:12" ht="15">
      <c r="A111" s="90">
        <v>6437</v>
      </c>
      <c r="B111" s="105" t="s">
        <v>88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s="10" customFormat="1" ht="15">
      <c r="A112" s="88" t="s">
        <v>89</v>
      </c>
      <c r="B112" s="103" t="s">
        <v>470</v>
      </c>
      <c r="C112" s="115">
        <f aca="true" t="shared" si="29" ref="C112:L112">SUM(C113:C118)</f>
        <v>0</v>
      </c>
      <c r="D112" s="147">
        <f t="shared" si="29"/>
        <v>0</v>
      </c>
      <c r="E112" s="85">
        <f t="shared" si="29"/>
        <v>0</v>
      </c>
      <c r="F112" s="85">
        <f t="shared" si="29"/>
        <v>0</v>
      </c>
      <c r="G112" s="85">
        <f t="shared" si="29"/>
        <v>0</v>
      </c>
      <c r="H112" s="85">
        <f>SUM(H113:H118)</f>
        <v>0</v>
      </c>
      <c r="I112" s="85">
        <f>SUM(I113:I118)</f>
        <v>0</v>
      </c>
      <c r="J112" s="85">
        <f t="shared" si="29"/>
        <v>0</v>
      </c>
      <c r="K112" s="85">
        <f t="shared" si="29"/>
        <v>0</v>
      </c>
      <c r="L112" s="89">
        <f t="shared" si="29"/>
        <v>0</v>
      </c>
    </row>
    <row r="113" spans="1:12" s="10" customFormat="1" ht="24" customHeight="1">
      <c r="A113" s="90" t="s">
        <v>90</v>
      </c>
      <c r="B113" s="105" t="s">
        <v>91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s="10" customFormat="1" ht="24" customHeight="1">
      <c r="A114" s="90" t="s">
        <v>92</v>
      </c>
      <c r="B114" s="105" t="s">
        <v>93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s="10" customFormat="1" ht="24" customHeight="1">
      <c r="A115" s="90" t="s">
        <v>94</v>
      </c>
      <c r="B115" s="105" t="s">
        <v>95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24" customHeight="1">
      <c r="A116" s="90" t="s">
        <v>96</v>
      </c>
      <c r="B116" s="105" t="s">
        <v>97</v>
      </c>
      <c r="C116" s="117">
        <v>0</v>
      </c>
      <c r="D116" s="148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93">
        <v>0</v>
      </c>
    </row>
    <row r="117" spans="1:12" s="10" customFormat="1" ht="24" customHeight="1">
      <c r="A117" s="90" t="s">
        <v>98</v>
      </c>
      <c r="B117" s="105" t="s">
        <v>99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>
      <c r="A118" s="90" t="s">
        <v>100</v>
      </c>
      <c r="B118" s="105" t="s">
        <v>101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ht="24" customHeight="1">
      <c r="A119" s="88">
        <v>65</v>
      </c>
      <c r="B119" s="103" t="s">
        <v>586</v>
      </c>
      <c r="C119" s="115">
        <f aca="true" t="shared" si="30" ref="C119:L119">C120+C125+C133</f>
        <v>398427</v>
      </c>
      <c r="D119" s="147">
        <f t="shared" si="30"/>
        <v>0</v>
      </c>
      <c r="E119" s="85">
        <f t="shared" si="30"/>
        <v>398427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>
        <f t="shared" si="30"/>
        <v>0</v>
      </c>
      <c r="J119" s="85">
        <f t="shared" si="30"/>
        <v>0</v>
      </c>
      <c r="K119" s="85">
        <f t="shared" si="30"/>
        <v>0</v>
      </c>
      <c r="L119" s="89">
        <f t="shared" si="30"/>
        <v>0</v>
      </c>
    </row>
    <row r="120" spans="1:12" ht="15">
      <c r="A120" s="88">
        <v>651</v>
      </c>
      <c r="B120" s="103" t="s">
        <v>471</v>
      </c>
      <c r="C120" s="115">
        <f aca="true" t="shared" si="31" ref="C120:L120">SUM(C121:C124)</f>
        <v>0</v>
      </c>
      <c r="D120" s="147">
        <f t="shared" si="31"/>
        <v>0</v>
      </c>
      <c r="E120" s="85">
        <f t="shared" si="31"/>
        <v>0</v>
      </c>
      <c r="F120" s="85">
        <f t="shared" si="31"/>
        <v>0</v>
      </c>
      <c r="G120" s="85">
        <f t="shared" si="31"/>
        <v>0</v>
      </c>
      <c r="H120" s="85">
        <f>SUM(H121:H124)</f>
        <v>0</v>
      </c>
      <c r="I120" s="85">
        <f>SUM(I121:I124)</f>
        <v>0</v>
      </c>
      <c r="J120" s="85">
        <f t="shared" si="31"/>
        <v>0</v>
      </c>
      <c r="K120" s="85">
        <f t="shared" si="31"/>
        <v>0</v>
      </c>
      <c r="L120" s="89">
        <f t="shared" si="31"/>
        <v>0</v>
      </c>
    </row>
    <row r="121" spans="1:12" ht="15">
      <c r="A121" s="90">
        <v>6511</v>
      </c>
      <c r="B121" s="105" t="s">
        <v>102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ht="15">
      <c r="A122" s="90">
        <v>6512</v>
      </c>
      <c r="B122" s="105" t="s">
        <v>103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ht="15">
      <c r="A123" s="90">
        <v>6513</v>
      </c>
      <c r="B123" s="105" t="s">
        <v>104</v>
      </c>
      <c r="C123" s="117">
        <v>0</v>
      </c>
      <c r="D123" s="148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93">
        <v>0</v>
      </c>
    </row>
    <row r="124" spans="1:12" ht="15">
      <c r="A124" s="94">
        <v>6514</v>
      </c>
      <c r="B124" s="110" t="s">
        <v>105</v>
      </c>
      <c r="C124" s="118"/>
      <c r="D124" s="149"/>
      <c r="E124" s="14">
        <f>+C124</f>
        <v>0</v>
      </c>
      <c r="F124" s="11"/>
      <c r="G124" s="11"/>
      <c r="H124" s="11"/>
      <c r="I124" s="11"/>
      <c r="J124" s="11"/>
      <c r="K124" s="11"/>
      <c r="L124" s="92"/>
    </row>
    <row r="125" spans="1:12" ht="15">
      <c r="A125" s="88">
        <v>652</v>
      </c>
      <c r="B125" s="103" t="s">
        <v>472</v>
      </c>
      <c r="C125" s="115">
        <f aca="true" t="shared" si="32" ref="C125:L125">SUM(C126+C127+C128+C129+C130+C131+C132)</f>
        <v>398427</v>
      </c>
      <c r="D125" s="147">
        <f t="shared" si="32"/>
        <v>0</v>
      </c>
      <c r="E125" s="85">
        <f t="shared" si="32"/>
        <v>398427</v>
      </c>
      <c r="F125" s="85">
        <f t="shared" si="32"/>
        <v>0</v>
      </c>
      <c r="G125" s="85">
        <f t="shared" si="32"/>
        <v>0</v>
      </c>
      <c r="H125" s="85">
        <f t="shared" si="32"/>
        <v>0</v>
      </c>
      <c r="I125" s="85">
        <f t="shared" si="32"/>
        <v>0</v>
      </c>
      <c r="J125" s="85">
        <f t="shared" si="32"/>
        <v>0</v>
      </c>
      <c r="K125" s="85">
        <f t="shared" si="32"/>
        <v>0</v>
      </c>
      <c r="L125" s="89">
        <f t="shared" si="32"/>
        <v>0</v>
      </c>
    </row>
    <row r="126" spans="1:12" ht="15">
      <c r="A126" s="94">
        <v>6521</v>
      </c>
      <c r="B126" s="110" t="s">
        <v>106</v>
      </c>
      <c r="C126" s="118"/>
      <c r="D126" s="149"/>
      <c r="E126" s="14">
        <f>+C126</f>
        <v>0</v>
      </c>
      <c r="F126" s="11"/>
      <c r="G126" s="11"/>
      <c r="H126" s="11"/>
      <c r="I126" s="11"/>
      <c r="J126" s="11"/>
      <c r="K126" s="11"/>
      <c r="L126" s="92"/>
    </row>
    <row r="127" spans="1:12" ht="15">
      <c r="A127" s="90">
        <v>6522</v>
      </c>
      <c r="B127" s="105" t="s">
        <v>107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ht="15">
      <c r="A128" s="90">
        <v>6524</v>
      </c>
      <c r="B128" s="105" t="s">
        <v>108</v>
      </c>
      <c r="C128" s="117">
        <v>0</v>
      </c>
      <c r="D128" s="148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93">
        <v>0</v>
      </c>
    </row>
    <row r="129" spans="1:12" ht="15">
      <c r="A129" s="90">
        <v>6525</v>
      </c>
      <c r="B129" s="105" t="s">
        <v>109</v>
      </c>
      <c r="C129" s="117">
        <v>0</v>
      </c>
      <c r="D129" s="148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93">
        <v>0</v>
      </c>
    </row>
    <row r="130" spans="1:12" ht="15">
      <c r="A130" s="94">
        <v>6526</v>
      </c>
      <c r="B130" s="110" t="s">
        <v>110</v>
      </c>
      <c r="C130" s="118">
        <v>398427</v>
      </c>
      <c r="D130" s="149"/>
      <c r="E130" s="14">
        <f>+C130</f>
        <v>398427</v>
      </c>
      <c r="F130" s="11"/>
      <c r="G130" s="11"/>
      <c r="H130" s="11"/>
      <c r="I130" s="11"/>
      <c r="J130" s="11"/>
      <c r="K130" s="11"/>
      <c r="L130" s="92"/>
    </row>
    <row r="131" spans="1:12" ht="15">
      <c r="A131" s="94">
        <v>6527</v>
      </c>
      <c r="B131" s="110" t="s">
        <v>111</v>
      </c>
      <c r="C131" s="121"/>
      <c r="D131" s="149"/>
      <c r="E131" s="14">
        <f>+C131</f>
        <v>0</v>
      </c>
      <c r="F131" s="11"/>
      <c r="G131" s="11"/>
      <c r="H131" s="11"/>
      <c r="I131" s="11"/>
      <c r="J131" s="11"/>
      <c r="K131" s="11"/>
      <c r="L131" s="92"/>
    </row>
    <row r="132" spans="1:12" s="10" customFormat="1" ht="15">
      <c r="A132" s="90" t="s">
        <v>112</v>
      </c>
      <c r="B132" s="108" t="s">
        <v>113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ht="15">
      <c r="A133" s="88">
        <v>653</v>
      </c>
      <c r="B133" s="103" t="s">
        <v>473</v>
      </c>
      <c r="C133" s="115">
        <f aca="true" t="shared" si="33" ref="C133:L133">SUM(C134:C136)</f>
        <v>0</v>
      </c>
      <c r="D133" s="147">
        <f t="shared" si="33"/>
        <v>0</v>
      </c>
      <c r="E133" s="85">
        <f t="shared" si="33"/>
        <v>0</v>
      </c>
      <c r="F133" s="85">
        <f t="shared" si="33"/>
        <v>0</v>
      </c>
      <c r="G133" s="85">
        <f t="shared" si="33"/>
        <v>0</v>
      </c>
      <c r="H133" s="85">
        <f>SUM(H134:H136)</f>
        <v>0</v>
      </c>
      <c r="I133" s="85">
        <f>SUM(I134:I136)</f>
        <v>0</v>
      </c>
      <c r="J133" s="85">
        <f t="shared" si="33"/>
        <v>0</v>
      </c>
      <c r="K133" s="85">
        <f t="shared" si="33"/>
        <v>0</v>
      </c>
      <c r="L133" s="89">
        <f t="shared" si="33"/>
        <v>0</v>
      </c>
    </row>
    <row r="134" spans="1:12" ht="15">
      <c r="A134" s="90">
        <v>6531</v>
      </c>
      <c r="B134" s="105" t="s">
        <v>114</v>
      </c>
      <c r="C134" s="117">
        <v>0</v>
      </c>
      <c r="D134" s="148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93">
        <v>0</v>
      </c>
    </row>
    <row r="135" spans="1:12" ht="15">
      <c r="A135" s="90">
        <v>6532</v>
      </c>
      <c r="B135" s="105" t="s">
        <v>115</v>
      </c>
      <c r="C135" s="117">
        <v>0</v>
      </c>
      <c r="D135" s="148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93">
        <v>0</v>
      </c>
    </row>
    <row r="136" spans="1:12" ht="15">
      <c r="A136" s="90">
        <v>6533</v>
      </c>
      <c r="B136" s="105" t="s">
        <v>116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ht="15">
      <c r="A137" s="88">
        <v>66</v>
      </c>
      <c r="B137" s="109" t="s">
        <v>474</v>
      </c>
      <c r="C137" s="115">
        <f aca="true" t="shared" si="34" ref="C137:L137">C138+C141</f>
        <v>700000</v>
      </c>
      <c r="D137" s="147">
        <f t="shared" si="34"/>
        <v>700000</v>
      </c>
      <c r="E137" s="85">
        <f t="shared" si="34"/>
        <v>0</v>
      </c>
      <c r="F137" s="85">
        <f t="shared" si="34"/>
        <v>0</v>
      </c>
      <c r="G137" s="85">
        <f t="shared" si="34"/>
        <v>0</v>
      </c>
      <c r="H137" s="85">
        <f t="shared" si="34"/>
        <v>0</v>
      </c>
      <c r="I137" s="85">
        <f t="shared" si="34"/>
        <v>0</v>
      </c>
      <c r="J137" s="85">
        <f t="shared" si="34"/>
        <v>0</v>
      </c>
      <c r="K137" s="85">
        <f t="shared" si="34"/>
        <v>0</v>
      </c>
      <c r="L137" s="89">
        <f t="shared" si="34"/>
        <v>0</v>
      </c>
    </row>
    <row r="138" spans="1:12" ht="15">
      <c r="A138" s="88">
        <v>661</v>
      </c>
      <c r="B138" s="103" t="s">
        <v>475</v>
      </c>
      <c r="C138" s="115">
        <f aca="true" t="shared" si="35" ref="C138:L138">SUM(C139+C140)</f>
        <v>700000</v>
      </c>
      <c r="D138" s="147">
        <f t="shared" si="35"/>
        <v>700000</v>
      </c>
      <c r="E138" s="85">
        <f t="shared" si="35"/>
        <v>0</v>
      </c>
      <c r="F138" s="85">
        <f t="shared" si="35"/>
        <v>0</v>
      </c>
      <c r="G138" s="85">
        <f t="shared" si="35"/>
        <v>0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9">
        <f t="shared" si="35"/>
        <v>0</v>
      </c>
    </row>
    <row r="139" spans="1:12" ht="15">
      <c r="A139" s="94">
        <v>6614</v>
      </c>
      <c r="B139" s="110" t="s">
        <v>117</v>
      </c>
      <c r="C139" s="118"/>
      <c r="D139" s="155">
        <f>+C139</f>
        <v>0</v>
      </c>
      <c r="E139" s="11"/>
      <c r="F139" s="11"/>
      <c r="G139" s="11"/>
      <c r="H139" s="11"/>
      <c r="I139" s="11"/>
      <c r="J139" s="11"/>
      <c r="K139" s="11"/>
      <c r="L139" s="92"/>
    </row>
    <row r="140" spans="1:12" ht="15">
      <c r="A140" s="94">
        <v>6615</v>
      </c>
      <c r="B140" s="110" t="s">
        <v>118</v>
      </c>
      <c r="C140" s="118">
        <v>700000</v>
      </c>
      <c r="D140" s="155">
        <f>+C140</f>
        <v>700000</v>
      </c>
      <c r="E140" s="11"/>
      <c r="F140" s="11"/>
      <c r="G140" s="11"/>
      <c r="H140" s="11"/>
      <c r="I140" s="11"/>
      <c r="J140" s="11"/>
      <c r="K140" s="11"/>
      <c r="L140" s="92"/>
    </row>
    <row r="141" spans="1:12" ht="15">
      <c r="A141" s="88">
        <v>663</v>
      </c>
      <c r="B141" s="104" t="s">
        <v>476</v>
      </c>
      <c r="C141" s="115">
        <f aca="true" t="shared" si="36" ref="C141:L141">SUM(C142+C143)</f>
        <v>0</v>
      </c>
      <c r="D141" s="147">
        <f t="shared" si="36"/>
        <v>0</v>
      </c>
      <c r="E141" s="85">
        <f t="shared" si="36"/>
        <v>0</v>
      </c>
      <c r="F141" s="85">
        <f t="shared" si="36"/>
        <v>0</v>
      </c>
      <c r="G141" s="85">
        <f t="shared" si="36"/>
        <v>0</v>
      </c>
      <c r="H141" s="85">
        <f t="shared" si="36"/>
        <v>0</v>
      </c>
      <c r="I141" s="85">
        <f t="shared" si="36"/>
        <v>0</v>
      </c>
      <c r="J141" s="85">
        <f t="shared" si="36"/>
        <v>0</v>
      </c>
      <c r="K141" s="85">
        <f t="shared" si="36"/>
        <v>0</v>
      </c>
      <c r="L141" s="89">
        <f t="shared" si="36"/>
        <v>0</v>
      </c>
    </row>
    <row r="142" spans="1:12" ht="15">
      <c r="A142" s="94">
        <v>6631</v>
      </c>
      <c r="B142" s="110" t="s">
        <v>119</v>
      </c>
      <c r="C142" s="121"/>
      <c r="D142" s="149"/>
      <c r="E142" s="11"/>
      <c r="F142" s="11"/>
      <c r="G142" s="11"/>
      <c r="H142" s="11"/>
      <c r="I142" s="11"/>
      <c r="J142" s="14">
        <f>+C142</f>
        <v>0</v>
      </c>
      <c r="K142" s="11"/>
      <c r="L142" s="92"/>
    </row>
    <row r="143" spans="1:12" ht="15">
      <c r="A143" s="94">
        <v>6632</v>
      </c>
      <c r="B143" s="178" t="s">
        <v>120</v>
      </c>
      <c r="C143" s="118"/>
      <c r="D143" s="149"/>
      <c r="E143" s="11"/>
      <c r="F143" s="11"/>
      <c r="G143" s="11"/>
      <c r="H143" s="11"/>
      <c r="I143" s="11"/>
      <c r="J143" s="14">
        <f>+C143</f>
        <v>0</v>
      </c>
      <c r="K143" s="11"/>
      <c r="L143" s="92"/>
    </row>
    <row r="144" spans="1:12" ht="15">
      <c r="A144" s="88">
        <v>67</v>
      </c>
      <c r="B144" s="103" t="s">
        <v>477</v>
      </c>
      <c r="C144" s="115">
        <f aca="true" t="shared" si="37" ref="C144:L144">C145+C149</f>
        <v>19397202</v>
      </c>
      <c r="D144" s="147">
        <f t="shared" si="37"/>
        <v>0</v>
      </c>
      <c r="E144" s="85">
        <f t="shared" si="37"/>
        <v>0</v>
      </c>
      <c r="F144" s="85">
        <f t="shared" si="37"/>
        <v>0</v>
      </c>
      <c r="G144" s="85">
        <f t="shared" si="37"/>
        <v>0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9">
        <f t="shared" si="37"/>
        <v>0</v>
      </c>
    </row>
    <row r="145" spans="1:12" ht="24" customHeight="1">
      <c r="A145" s="88">
        <v>671</v>
      </c>
      <c r="B145" s="109" t="s">
        <v>587</v>
      </c>
      <c r="C145" s="115">
        <f aca="true" t="shared" si="38" ref="C145:L145">SUM(C146+C147+C148)</f>
        <v>19397202</v>
      </c>
      <c r="D145" s="147">
        <f t="shared" si="38"/>
        <v>0</v>
      </c>
      <c r="E145" s="85">
        <f t="shared" si="38"/>
        <v>0</v>
      </c>
      <c r="F145" s="85">
        <f t="shared" si="38"/>
        <v>0</v>
      </c>
      <c r="G145" s="85">
        <f t="shared" si="38"/>
        <v>0</v>
      </c>
      <c r="H145" s="85">
        <f t="shared" si="38"/>
        <v>0</v>
      </c>
      <c r="I145" s="85">
        <f t="shared" si="38"/>
        <v>0</v>
      </c>
      <c r="J145" s="85">
        <f t="shared" si="38"/>
        <v>0</v>
      </c>
      <c r="K145" s="85">
        <f t="shared" si="38"/>
        <v>0</v>
      </c>
      <c r="L145" s="89">
        <f t="shared" si="38"/>
        <v>0</v>
      </c>
    </row>
    <row r="146" spans="1:12" ht="15">
      <c r="A146" s="94">
        <v>6711</v>
      </c>
      <c r="B146" s="110" t="s">
        <v>121</v>
      </c>
      <c r="C146" s="118">
        <v>19397202</v>
      </c>
      <c r="D146" s="149"/>
      <c r="E146" s="11"/>
      <c r="F146" s="11"/>
      <c r="G146" s="11"/>
      <c r="H146" s="11"/>
      <c r="I146" s="11"/>
      <c r="J146" s="11"/>
      <c r="K146" s="11"/>
      <c r="L146" s="92"/>
    </row>
    <row r="147" spans="1:12" ht="24" customHeight="1">
      <c r="A147" s="94">
        <v>6712</v>
      </c>
      <c r="B147" s="110" t="s">
        <v>122</v>
      </c>
      <c r="C147" s="118"/>
      <c r="D147" s="149"/>
      <c r="E147" s="11"/>
      <c r="F147" s="11"/>
      <c r="G147" s="11"/>
      <c r="H147" s="11"/>
      <c r="I147" s="11"/>
      <c r="J147" s="11"/>
      <c r="K147" s="11"/>
      <c r="L147" s="92"/>
    </row>
    <row r="148" spans="1:12" s="10" customFormat="1" ht="24" customHeight="1">
      <c r="A148" s="90" t="s">
        <v>123</v>
      </c>
      <c r="B148" s="105" t="s">
        <v>124</v>
      </c>
      <c r="C148" s="117">
        <v>0</v>
      </c>
      <c r="D148" s="148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93">
        <v>0</v>
      </c>
    </row>
    <row r="149" spans="1:12" s="10" customFormat="1" ht="15">
      <c r="A149" s="88" t="s">
        <v>125</v>
      </c>
      <c r="B149" s="103" t="s">
        <v>478</v>
      </c>
      <c r="C149" s="115">
        <f aca="true" t="shared" si="39" ref="C149:L149">C150</f>
        <v>0</v>
      </c>
      <c r="D149" s="147">
        <f t="shared" si="39"/>
        <v>0</v>
      </c>
      <c r="E149" s="85">
        <f t="shared" si="39"/>
        <v>0</v>
      </c>
      <c r="F149" s="85">
        <f t="shared" si="39"/>
        <v>0</v>
      </c>
      <c r="G149" s="85">
        <f t="shared" si="39"/>
        <v>0</v>
      </c>
      <c r="H149" s="85">
        <f t="shared" si="39"/>
        <v>0</v>
      </c>
      <c r="I149" s="85">
        <f t="shared" si="39"/>
        <v>0</v>
      </c>
      <c r="J149" s="85">
        <f t="shared" si="39"/>
        <v>0</v>
      </c>
      <c r="K149" s="85">
        <f t="shared" si="39"/>
        <v>0</v>
      </c>
      <c r="L149" s="89">
        <f t="shared" si="39"/>
        <v>0</v>
      </c>
    </row>
    <row r="150" spans="1:12" s="10" customFormat="1" ht="15">
      <c r="A150" s="90" t="s">
        <v>126</v>
      </c>
      <c r="B150" s="105" t="s">
        <v>127</v>
      </c>
      <c r="C150" s="117">
        <v>0</v>
      </c>
      <c r="D150" s="148">
        <v>0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93">
        <v>0</v>
      </c>
    </row>
    <row r="151" spans="1:12" ht="15">
      <c r="A151" s="88">
        <v>68</v>
      </c>
      <c r="B151" s="103" t="s">
        <v>479</v>
      </c>
      <c r="C151" s="115">
        <f aca="true" t="shared" si="40" ref="C151:L151">C152+C162</f>
        <v>0</v>
      </c>
      <c r="D151" s="147">
        <f t="shared" si="40"/>
        <v>0</v>
      </c>
      <c r="E151" s="85">
        <f t="shared" si="40"/>
        <v>0</v>
      </c>
      <c r="F151" s="85">
        <f t="shared" si="40"/>
        <v>0</v>
      </c>
      <c r="G151" s="85">
        <f t="shared" si="40"/>
        <v>0</v>
      </c>
      <c r="H151" s="85">
        <f t="shared" si="40"/>
        <v>0</v>
      </c>
      <c r="I151" s="85">
        <f t="shared" si="40"/>
        <v>0</v>
      </c>
      <c r="J151" s="85">
        <f t="shared" si="40"/>
        <v>0</v>
      </c>
      <c r="K151" s="85">
        <f t="shared" si="40"/>
        <v>0</v>
      </c>
      <c r="L151" s="89">
        <f t="shared" si="40"/>
        <v>0</v>
      </c>
    </row>
    <row r="152" spans="1:12" ht="15">
      <c r="A152" s="88">
        <v>681</v>
      </c>
      <c r="B152" s="103" t="s">
        <v>588</v>
      </c>
      <c r="C152" s="115">
        <f aca="true" t="shared" si="41" ref="C152:L152">SUM(C153:C161)</f>
        <v>0</v>
      </c>
      <c r="D152" s="147">
        <f t="shared" si="41"/>
        <v>0</v>
      </c>
      <c r="E152" s="85">
        <f t="shared" si="41"/>
        <v>0</v>
      </c>
      <c r="F152" s="85">
        <f t="shared" si="41"/>
        <v>0</v>
      </c>
      <c r="G152" s="85">
        <f t="shared" si="41"/>
        <v>0</v>
      </c>
      <c r="H152" s="85">
        <f>SUM(H153:H161)</f>
        <v>0</v>
      </c>
      <c r="I152" s="85">
        <f>SUM(I153:I161)</f>
        <v>0</v>
      </c>
      <c r="J152" s="85">
        <f t="shared" si="41"/>
        <v>0</v>
      </c>
      <c r="K152" s="85">
        <f t="shared" si="41"/>
        <v>0</v>
      </c>
      <c r="L152" s="89">
        <f t="shared" si="41"/>
        <v>0</v>
      </c>
    </row>
    <row r="153" spans="1:12" ht="15">
      <c r="A153" s="90">
        <v>6811</v>
      </c>
      <c r="B153" s="105" t="s">
        <v>128</v>
      </c>
      <c r="C153" s="117">
        <v>0</v>
      </c>
      <c r="D153" s="148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93">
        <v>0</v>
      </c>
    </row>
    <row r="154" spans="1:12" ht="15">
      <c r="A154" s="90">
        <v>6812</v>
      </c>
      <c r="B154" s="105" t="s">
        <v>129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ht="15">
      <c r="A155" s="90">
        <v>6813</v>
      </c>
      <c r="B155" s="105" t="s">
        <v>130</v>
      </c>
      <c r="C155" s="117">
        <v>0</v>
      </c>
      <c r="D155" s="148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93">
        <v>0</v>
      </c>
    </row>
    <row r="156" spans="1:12" ht="15">
      <c r="A156" s="90">
        <v>6814</v>
      </c>
      <c r="B156" s="105" t="s">
        <v>131</v>
      </c>
      <c r="C156" s="117">
        <v>0</v>
      </c>
      <c r="D156" s="148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93">
        <v>0</v>
      </c>
    </row>
    <row r="157" spans="1:12" ht="15">
      <c r="A157" s="90">
        <v>6815</v>
      </c>
      <c r="B157" s="105" t="s">
        <v>369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ht="15">
      <c r="A158" s="90">
        <v>6816</v>
      </c>
      <c r="B158" s="105" t="s">
        <v>132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ht="15">
      <c r="A159" s="90">
        <v>6817</v>
      </c>
      <c r="B159" s="105" t="s">
        <v>133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ht="15">
      <c r="A160" s="90">
        <v>6818</v>
      </c>
      <c r="B160" s="105" t="s">
        <v>134</v>
      </c>
      <c r="C160" s="120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ht="15">
      <c r="A161" s="94">
        <v>6819</v>
      </c>
      <c r="B161" s="110" t="s">
        <v>135</v>
      </c>
      <c r="C161" s="121"/>
      <c r="D161" s="153"/>
      <c r="E161" s="13">
        <f>C161</f>
        <v>0</v>
      </c>
      <c r="F161" s="12"/>
      <c r="G161" s="12"/>
      <c r="H161" s="12"/>
      <c r="I161" s="12"/>
      <c r="J161" s="12"/>
      <c r="K161" s="12"/>
      <c r="L161" s="95"/>
    </row>
    <row r="162" spans="1:12" ht="15">
      <c r="A162" s="88">
        <v>683</v>
      </c>
      <c r="B162" s="103" t="s">
        <v>136</v>
      </c>
      <c r="C162" s="115">
        <f>C163</f>
        <v>0</v>
      </c>
      <c r="D162" s="147">
        <f aca="true" t="shared" si="42" ref="D162:L162">D163</f>
        <v>0</v>
      </c>
      <c r="E162" s="85">
        <f t="shared" si="42"/>
        <v>0</v>
      </c>
      <c r="F162" s="85">
        <f t="shared" si="42"/>
        <v>0</v>
      </c>
      <c r="G162" s="85">
        <f t="shared" si="42"/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9">
        <f t="shared" si="42"/>
        <v>0</v>
      </c>
    </row>
    <row r="163" spans="1:12" ht="15">
      <c r="A163" s="94">
        <v>6831</v>
      </c>
      <c r="B163" s="110" t="s">
        <v>136</v>
      </c>
      <c r="C163" s="140"/>
      <c r="D163" s="156"/>
      <c r="E163" s="126">
        <f>C163</f>
        <v>0</v>
      </c>
      <c r="F163" s="125"/>
      <c r="G163" s="125"/>
      <c r="H163" s="125"/>
      <c r="I163" s="125"/>
      <c r="J163" s="125"/>
      <c r="K163" s="125"/>
      <c r="L163" s="131"/>
    </row>
    <row r="164" spans="1:12" ht="15">
      <c r="A164" s="130">
        <v>7</v>
      </c>
      <c r="B164" s="138" t="s">
        <v>480</v>
      </c>
      <c r="C164" s="141">
        <f aca="true" t="shared" si="43" ref="C164:L164">C165+C177+C210+C214</f>
        <v>0</v>
      </c>
      <c r="D164" s="157">
        <f t="shared" si="43"/>
        <v>0</v>
      </c>
      <c r="E164" s="128">
        <f t="shared" si="43"/>
        <v>0</v>
      </c>
      <c r="F164" s="128">
        <f t="shared" si="43"/>
        <v>0</v>
      </c>
      <c r="G164" s="128">
        <f t="shared" si="43"/>
        <v>0</v>
      </c>
      <c r="H164" s="128">
        <f t="shared" si="43"/>
        <v>0</v>
      </c>
      <c r="I164" s="128">
        <f t="shared" si="43"/>
        <v>0</v>
      </c>
      <c r="J164" s="128">
        <f t="shared" si="43"/>
        <v>0</v>
      </c>
      <c r="K164" s="128">
        <f t="shared" si="43"/>
        <v>0</v>
      </c>
      <c r="L164" s="137">
        <f t="shared" si="43"/>
        <v>0</v>
      </c>
    </row>
    <row r="165" spans="1:12" ht="15">
      <c r="A165" s="88">
        <v>71</v>
      </c>
      <c r="B165" s="103" t="s">
        <v>481</v>
      </c>
      <c r="C165" s="115">
        <f aca="true" t="shared" si="44" ref="C165:L165">C166+C170</f>
        <v>0</v>
      </c>
      <c r="D165" s="147">
        <f t="shared" si="44"/>
        <v>0</v>
      </c>
      <c r="E165" s="85">
        <f t="shared" si="44"/>
        <v>0</v>
      </c>
      <c r="F165" s="85">
        <f t="shared" si="44"/>
        <v>0</v>
      </c>
      <c r="G165" s="85">
        <f t="shared" si="44"/>
        <v>0</v>
      </c>
      <c r="H165" s="85">
        <f t="shared" si="44"/>
        <v>0</v>
      </c>
      <c r="I165" s="85">
        <f t="shared" si="44"/>
        <v>0</v>
      </c>
      <c r="J165" s="85">
        <f t="shared" si="44"/>
        <v>0</v>
      </c>
      <c r="K165" s="85">
        <f t="shared" si="44"/>
        <v>0</v>
      </c>
      <c r="L165" s="89">
        <f t="shared" si="44"/>
        <v>0</v>
      </c>
    </row>
    <row r="166" spans="1:12" ht="15">
      <c r="A166" s="88">
        <v>711</v>
      </c>
      <c r="B166" s="103" t="s">
        <v>482</v>
      </c>
      <c r="C166" s="115">
        <f aca="true" t="shared" si="45" ref="C166:L166">SUM(C167+C168+C169)</f>
        <v>0</v>
      </c>
      <c r="D166" s="147">
        <f t="shared" si="45"/>
        <v>0</v>
      </c>
      <c r="E166" s="85">
        <f t="shared" si="45"/>
        <v>0</v>
      </c>
      <c r="F166" s="85">
        <f t="shared" si="45"/>
        <v>0</v>
      </c>
      <c r="G166" s="85">
        <f t="shared" si="45"/>
        <v>0</v>
      </c>
      <c r="H166" s="85">
        <f t="shared" si="45"/>
        <v>0</v>
      </c>
      <c r="I166" s="85">
        <f t="shared" si="45"/>
        <v>0</v>
      </c>
      <c r="J166" s="85">
        <f t="shared" si="45"/>
        <v>0</v>
      </c>
      <c r="K166" s="85">
        <f t="shared" si="45"/>
        <v>0</v>
      </c>
      <c r="L166" s="89">
        <f t="shared" si="45"/>
        <v>0</v>
      </c>
    </row>
    <row r="167" spans="1:12" ht="15">
      <c r="A167" s="94">
        <v>7111</v>
      </c>
      <c r="B167" s="110" t="s">
        <v>137</v>
      </c>
      <c r="C167" s="118"/>
      <c r="D167" s="149"/>
      <c r="E167" s="11"/>
      <c r="F167" s="11"/>
      <c r="G167" s="11"/>
      <c r="H167" s="11"/>
      <c r="I167" s="11"/>
      <c r="J167" s="11"/>
      <c r="K167" s="14">
        <f>+C167</f>
        <v>0</v>
      </c>
      <c r="L167" s="92"/>
    </row>
    <row r="168" spans="1:12" ht="15">
      <c r="A168" s="90">
        <v>7112</v>
      </c>
      <c r="B168" s="105" t="s">
        <v>138</v>
      </c>
      <c r="C168" s="117">
        <v>0</v>
      </c>
      <c r="D168" s="148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93">
        <v>0</v>
      </c>
    </row>
    <row r="169" spans="1:12" ht="15">
      <c r="A169" s="90">
        <v>7113</v>
      </c>
      <c r="B169" s="105" t="s">
        <v>139</v>
      </c>
      <c r="C169" s="117">
        <v>0</v>
      </c>
      <c r="D169" s="148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93">
        <v>0</v>
      </c>
    </row>
    <row r="170" spans="1:12" ht="15">
      <c r="A170" s="88">
        <v>712</v>
      </c>
      <c r="B170" s="103" t="s">
        <v>589</v>
      </c>
      <c r="C170" s="115">
        <f aca="true" t="shared" si="46" ref="C170:L170">SUM(C171+C172+C173+C174+C175+C176)</f>
        <v>0</v>
      </c>
      <c r="D170" s="147">
        <f t="shared" si="46"/>
        <v>0</v>
      </c>
      <c r="E170" s="85">
        <f t="shared" si="46"/>
        <v>0</v>
      </c>
      <c r="F170" s="85">
        <f t="shared" si="46"/>
        <v>0</v>
      </c>
      <c r="G170" s="85">
        <f t="shared" si="46"/>
        <v>0</v>
      </c>
      <c r="H170" s="85">
        <f t="shared" si="46"/>
        <v>0</v>
      </c>
      <c r="I170" s="85">
        <f t="shared" si="46"/>
        <v>0</v>
      </c>
      <c r="J170" s="85">
        <f t="shared" si="46"/>
        <v>0</v>
      </c>
      <c r="K170" s="85">
        <f t="shared" si="46"/>
        <v>0</v>
      </c>
      <c r="L170" s="89">
        <f t="shared" si="46"/>
        <v>0</v>
      </c>
    </row>
    <row r="171" spans="1:12" ht="15">
      <c r="A171" s="90">
        <v>7121</v>
      </c>
      <c r="B171" s="105" t="s">
        <v>140</v>
      </c>
      <c r="C171" s="117">
        <v>0</v>
      </c>
      <c r="D171" s="148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93">
        <v>0</v>
      </c>
    </row>
    <row r="172" spans="1:12" ht="15">
      <c r="A172" s="90">
        <v>7122</v>
      </c>
      <c r="B172" s="105" t="s">
        <v>141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ht="15">
      <c r="A173" s="90">
        <v>7123</v>
      </c>
      <c r="B173" s="105" t="s">
        <v>142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ht="15">
      <c r="A174" s="94">
        <v>7124</v>
      </c>
      <c r="B174" s="110" t="s">
        <v>143</v>
      </c>
      <c r="C174" s="118"/>
      <c r="D174" s="149"/>
      <c r="E174" s="11"/>
      <c r="F174" s="11"/>
      <c r="G174" s="11"/>
      <c r="H174" s="11"/>
      <c r="I174" s="11"/>
      <c r="J174" s="11"/>
      <c r="K174" s="14">
        <f>+C174</f>
        <v>0</v>
      </c>
      <c r="L174" s="92"/>
    </row>
    <row r="175" spans="1:12" ht="15">
      <c r="A175" s="90">
        <v>7125</v>
      </c>
      <c r="B175" s="105" t="s">
        <v>144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ht="15">
      <c r="A176" s="90">
        <v>7126</v>
      </c>
      <c r="B176" s="105" t="s">
        <v>145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ht="15">
      <c r="A177" s="88">
        <v>72</v>
      </c>
      <c r="B177" s="103" t="s">
        <v>483</v>
      </c>
      <c r="C177" s="115">
        <f aca="true" t="shared" si="47" ref="C177:L177">C178+C183+C192+C197+C202+C205</f>
        <v>0</v>
      </c>
      <c r="D177" s="147">
        <f t="shared" si="47"/>
        <v>0</v>
      </c>
      <c r="E177" s="85">
        <f t="shared" si="47"/>
        <v>0</v>
      </c>
      <c r="F177" s="85">
        <f t="shared" si="47"/>
        <v>0</v>
      </c>
      <c r="G177" s="85">
        <f t="shared" si="47"/>
        <v>0</v>
      </c>
      <c r="H177" s="85">
        <f t="shared" si="47"/>
        <v>0</v>
      </c>
      <c r="I177" s="85">
        <f t="shared" si="47"/>
        <v>0</v>
      </c>
      <c r="J177" s="85">
        <f t="shared" si="47"/>
        <v>0</v>
      </c>
      <c r="K177" s="85">
        <f t="shared" si="47"/>
        <v>0</v>
      </c>
      <c r="L177" s="89">
        <f t="shared" si="47"/>
        <v>0</v>
      </c>
    </row>
    <row r="178" spans="1:12" ht="15">
      <c r="A178" s="88">
        <v>721</v>
      </c>
      <c r="B178" s="103" t="s">
        <v>484</v>
      </c>
      <c r="C178" s="115">
        <f aca="true" t="shared" si="48" ref="C178:L178">SUM(C179+C180+C181+C182)</f>
        <v>0</v>
      </c>
      <c r="D178" s="147">
        <f t="shared" si="48"/>
        <v>0</v>
      </c>
      <c r="E178" s="85">
        <f t="shared" si="48"/>
        <v>0</v>
      </c>
      <c r="F178" s="85">
        <f t="shared" si="48"/>
        <v>0</v>
      </c>
      <c r="G178" s="85">
        <f t="shared" si="48"/>
        <v>0</v>
      </c>
      <c r="H178" s="85">
        <f t="shared" si="48"/>
        <v>0</v>
      </c>
      <c r="I178" s="85">
        <f t="shared" si="48"/>
        <v>0</v>
      </c>
      <c r="J178" s="85">
        <f t="shared" si="48"/>
        <v>0</v>
      </c>
      <c r="K178" s="85">
        <f t="shared" si="48"/>
        <v>0</v>
      </c>
      <c r="L178" s="89">
        <f t="shared" si="48"/>
        <v>0</v>
      </c>
    </row>
    <row r="179" spans="1:12" ht="15">
      <c r="A179" s="94">
        <v>7211</v>
      </c>
      <c r="B179" s="110" t="s">
        <v>146</v>
      </c>
      <c r="C179" s="118"/>
      <c r="D179" s="149"/>
      <c r="E179" s="11"/>
      <c r="F179" s="11"/>
      <c r="G179" s="11"/>
      <c r="H179" s="11"/>
      <c r="I179" s="11"/>
      <c r="J179" s="11"/>
      <c r="K179" s="14">
        <f>+C179</f>
        <v>0</v>
      </c>
      <c r="L179" s="92"/>
    </row>
    <row r="180" spans="1:12" ht="15">
      <c r="A180" s="94">
        <v>7212</v>
      </c>
      <c r="B180" s="110" t="s">
        <v>147</v>
      </c>
      <c r="C180" s="118"/>
      <c r="D180" s="149"/>
      <c r="E180" s="11"/>
      <c r="F180" s="11"/>
      <c r="G180" s="11"/>
      <c r="H180" s="11"/>
      <c r="I180" s="11"/>
      <c r="J180" s="11"/>
      <c r="K180" s="14">
        <f>+C180</f>
        <v>0</v>
      </c>
      <c r="L180" s="92"/>
    </row>
    <row r="181" spans="1:12" ht="15">
      <c r="A181" s="90">
        <v>7213</v>
      </c>
      <c r="B181" s="105" t="s">
        <v>148</v>
      </c>
      <c r="C181" s="117">
        <v>0</v>
      </c>
      <c r="D181" s="148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93">
        <v>0</v>
      </c>
    </row>
    <row r="182" spans="1:12" ht="15">
      <c r="A182" s="90">
        <v>7214</v>
      </c>
      <c r="B182" s="105" t="s">
        <v>149</v>
      </c>
      <c r="C182" s="117">
        <v>0</v>
      </c>
      <c r="D182" s="148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93">
        <v>0</v>
      </c>
    </row>
    <row r="183" spans="1:12" ht="15">
      <c r="A183" s="88">
        <v>722</v>
      </c>
      <c r="B183" s="103" t="s">
        <v>485</v>
      </c>
      <c r="C183" s="115">
        <f aca="true" t="shared" si="49" ref="C183:L183">SUM(C184+C185+C186+C187+C188+C189+C190+C191)</f>
        <v>0</v>
      </c>
      <c r="D183" s="147">
        <f t="shared" si="49"/>
        <v>0</v>
      </c>
      <c r="E183" s="85">
        <f t="shared" si="49"/>
        <v>0</v>
      </c>
      <c r="F183" s="85">
        <f t="shared" si="49"/>
        <v>0</v>
      </c>
      <c r="G183" s="85">
        <f t="shared" si="49"/>
        <v>0</v>
      </c>
      <c r="H183" s="85">
        <f t="shared" si="49"/>
        <v>0</v>
      </c>
      <c r="I183" s="85">
        <f t="shared" si="49"/>
        <v>0</v>
      </c>
      <c r="J183" s="85">
        <f t="shared" si="49"/>
        <v>0</v>
      </c>
      <c r="K183" s="85">
        <f t="shared" si="49"/>
        <v>0</v>
      </c>
      <c r="L183" s="89">
        <f t="shared" si="49"/>
        <v>0</v>
      </c>
    </row>
    <row r="184" spans="1:12" ht="15">
      <c r="A184" s="94">
        <v>7221</v>
      </c>
      <c r="B184" s="110" t="s">
        <v>150</v>
      </c>
      <c r="C184" s="118"/>
      <c r="D184" s="149"/>
      <c r="E184" s="11"/>
      <c r="F184" s="11"/>
      <c r="G184" s="11"/>
      <c r="H184" s="11"/>
      <c r="I184" s="11"/>
      <c r="J184" s="11"/>
      <c r="K184" s="14">
        <f aca="true" t="shared" si="50" ref="K184:K190">+C184</f>
        <v>0</v>
      </c>
      <c r="L184" s="92"/>
    </row>
    <row r="185" spans="1:12" ht="15">
      <c r="A185" s="94">
        <v>7222</v>
      </c>
      <c r="B185" s="110" t="s">
        <v>151</v>
      </c>
      <c r="C185" s="118"/>
      <c r="D185" s="149"/>
      <c r="E185" s="11"/>
      <c r="F185" s="11"/>
      <c r="G185" s="11"/>
      <c r="H185" s="11"/>
      <c r="I185" s="11"/>
      <c r="J185" s="11"/>
      <c r="K185" s="14">
        <f t="shared" si="50"/>
        <v>0</v>
      </c>
      <c r="L185" s="92"/>
    </row>
    <row r="186" spans="1:12" ht="15">
      <c r="A186" s="94">
        <v>7223</v>
      </c>
      <c r="B186" s="110" t="s">
        <v>152</v>
      </c>
      <c r="C186" s="118"/>
      <c r="D186" s="149"/>
      <c r="E186" s="11"/>
      <c r="F186" s="11"/>
      <c r="G186" s="11"/>
      <c r="H186" s="11"/>
      <c r="I186" s="11"/>
      <c r="J186" s="11"/>
      <c r="K186" s="14">
        <f t="shared" si="50"/>
        <v>0</v>
      </c>
      <c r="L186" s="92"/>
    </row>
    <row r="187" spans="1:12" ht="15">
      <c r="A187" s="94">
        <v>7224</v>
      </c>
      <c r="B187" s="110" t="s">
        <v>153</v>
      </c>
      <c r="C187" s="118"/>
      <c r="D187" s="149"/>
      <c r="E187" s="11"/>
      <c r="F187" s="11"/>
      <c r="G187" s="11"/>
      <c r="H187" s="11"/>
      <c r="I187" s="11"/>
      <c r="J187" s="11"/>
      <c r="K187" s="14">
        <f t="shared" si="50"/>
        <v>0</v>
      </c>
      <c r="L187" s="92"/>
    </row>
    <row r="188" spans="1:12" ht="15">
      <c r="A188" s="94">
        <v>7225</v>
      </c>
      <c r="B188" s="110" t="s">
        <v>154</v>
      </c>
      <c r="C188" s="118"/>
      <c r="D188" s="149"/>
      <c r="E188" s="11"/>
      <c r="F188" s="11"/>
      <c r="G188" s="11"/>
      <c r="H188" s="11"/>
      <c r="I188" s="11"/>
      <c r="J188" s="11"/>
      <c r="K188" s="14">
        <f t="shared" si="50"/>
        <v>0</v>
      </c>
      <c r="L188" s="92"/>
    </row>
    <row r="189" spans="1:12" ht="15">
      <c r="A189" s="94">
        <v>7226</v>
      </c>
      <c r="B189" s="110" t="s">
        <v>155</v>
      </c>
      <c r="C189" s="118"/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ht="15">
      <c r="A190" s="94">
        <v>7227</v>
      </c>
      <c r="B190" s="110" t="s">
        <v>156</v>
      </c>
      <c r="C190" s="118"/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s="10" customFormat="1" ht="15">
      <c r="A191" s="90" t="s">
        <v>157</v>
      </c>
      <c r="B191" s="105" t="s">
        <v>158</v>
      </c>
      <c r="C191" s="117">
        <v>0</v>
      </c>
      <c r="D191" s="148">
        <v>0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93">
        <v>0</v>
      </c>
    </row>
    <row r="192" spans="1:12" ht="15">
      <c r="A192" s="88">
        <v>723</v>
      </c>
      <c r="B192" s="103" t="s">
        <v>486</v>
      </c>
      <c r="C192" s="115">
        <f aca="true" t="shared" si="51" ref="C192:L192">SUM(C193+C194+C195+C196)</f>
        <v>0</v>
      </c>
      <c r="D192" s="147">
        <f t="shared" si="51"/>
        <v>0</v>
      </c>
      <c r="E192" s="85">
        <f t="shared" si="51"/>
        <v>0</v>
      </c>
      <c r="F192" s="85">
        <f t="shared" si="51"/>
        <v>0</v>
      </c>
      <c r="G192" s="85">
        <f t="shared" si="51"/>
        <v>0</v>
      </c>
      <c r="H192" s="85">
        <f t="shared" si="51"/>
        <v>0</v>
      </c>
      <c r="I192" s="85">
        <f t="shared" si="51"/>
        <v>0</v>
      </c>
      <c r="J192" s="85">
        <f t="shared" si="51"/>
        <v>0</v>
      </c>
      <c r="K192" s="85">
        <f t="shared" si="51"/>
        <v>0</v>
      </c>
      <c r="L192" s="89">
        <f t="shared" si="51"/>
        <v>0</v>
      </c>
    </row>
    <row r="193" spans="1:12" ht="15">
      <c r="A193" s="94">
        <v>7231</v>
      </c>
      <c r="B193" s="110" t="s">
        <v>159</v>
      </c>
      <c r="C193" s="118"/>
      <c r="D193" s="149"/>
      <c r="E193" s="11"/>
      <c r="F193" s="11"/>
      <c r="G193" s="11"/>
      <c r="H193" s="11"/>
      <c r="I193" s="11"/>
      <c r="J193" s="11"/>
      <c r="K193" s="14">
        <f>+C193</f>
        <v>0</v>
      </c>
      <c r="L193" s="92"/>
    </row>
    <row r="194" spans="1:12" ht="15">
      <c r="A194" s="90">
        <v>7232</v>
      </c>
      <c r="B194" s="105" t="s">
        <v>160</v>
      </c>
      <c r="C194" s="117">
        <v>0</v>
      </c>
      <c r="D194" s="148">
        <v>0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93">
        <v>0</v>
      </c>
    </row>
    <row r="195" spans="1:12" ht="15">
      <c r="A195" s="94">
        <v>7233</v>
      </c>
      <c r="B195" s="110" t="s">
        <v>161</v>
      </c>
      <c r="C195" s="118"/>
      <c r="D195" s="149"/>
      <c r="E195" s="11"/>
      <c r="F195" s="11"/>
      <c r="G195" s="11"/>
      <c r="H195" s="11"/>
      <c r="I195" s="11"/>
      <c r="J195" s="11"/>
      <c r="K195" s="14">
        <f>+C195</f>
        <v>0</v>
      </c>
      <c r="L195" s="92"/>
    </row>
    <row r="196" spans="1:12" ht="15">
      <c r="A196" s="90">
        <v>7234</v>
      </c>
      <c r="B196" s="105" t="s">
        <v>162</v>
      </c>
      <c r="C196" s="117">
        <v>0</v>
      </c>
      <c r="D196" s="148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93">
        <v>0</v>
      </c>
    </row>
    <row r="197" spans="1:12" ht="24" customHeight="1">
      <c r="A197" s="88">
        <v>724</v>
      </c>
      <c r="B197" s="103" t="s">
        <v>590</v>
      </c>
      <c r="C197" s="115">
        <f aca="true" t="shared" si="52" ref="C197:L197">SUM(C198+C199+C200+C201)</f>
        <v>0</v>
      </c>
      <c r="D197" s="147">
        <f t="shared" si="52"/>
        <v>0</v>
      </c>
      <c r="E197" s="85">
        <f t="shared" si="52"/>
        <v>0</v>
      </c>
      <c r="F197" s="85">
        <f t="shared" si="52"/>
        <v>0</v>
      </c>
      <c r="G197" s="85">
        <f t="shared" si="52"/>
        <v>0</v>
      </c>
      <c r="H197" s="85">
        <f t="shared" si="52"/>
        <v>0</v>
      </c>
      <c r="I197" s="85">
        <f t="shared" si="52"/>
        <v>0</v>
      </c>
      <c r="J197" s="85">
        <f t="shared" si="52"/>
        <v>0</v>
      </c>
      <c r="K197" s="85">
        <f t="shared" si="52"/>
        <v>0</v>
      </c>
      <c r="L197" s="89">
        <f t="shared" si="52"/>
        <v>0</v>
      </c>
    </row>
    <row r="198" spans="1:12" ht="15">
      <c r="A198" s="94">
        <v>7241</v>
      </c>
      <c r="B198" s="110" t="s">
        <v>163</v>
      </c>
      <c r="C198" s="118"/>
      <c r="D198" s="149"/>
      <c r="E198" s="11"/>
      <c r="F198" s="11"/>
      <c r="G198" s="11"/>
      <c r="H198" s="11"/>
      <c r="I198" s="11"/>
      <c r="J198" s="11"/>
      <c r="K198" s="14">
        <f>+C198</f>
        <v>0</v>
      </c>
      <c r="L198" s="92"/>
    </row>
    <row r="199" spans="1:12" ht="15">
      <c r="A199" s="90">
        <v>7242</v>
      </c>
      <c r="B199" s="105" t="s">
        <v>165</v>
      </c>
      <c r="C199" s="117">
        <v>0</v>
      </c>
      <c r="D199" s="148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93">
        <v>0</v>
      </c>
    </row>
    <row r="200" spans="1:12" ht="15">
      <c r="A200" s="90">
        <v>7243</v>
      </c>
      <c r="B200" s="105" t="s">
        <v>166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ht="15">
      <c r="A201" s="90">
        <v>7244</v>
      </c>
      <c r="B201" s="105" t="s">
        <v>167</v>
      </c>
      <c r="C201" s="117">
        <v>0</v>
      </c>
      <c r="D201" s="148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93">
        <v>0</v>
      </c>
    </row>
    <row r="202" spans="1:12" ht="15">
      <c r="A202" s="88">
        <v>725</v>
      </c>
      <c r="B202" s="103" t="s">
        <v>591</v>
      </c>
      <c r="C202" s="115">
        <f aca="true" t="shared" si="53" ref="C202:L202">SUM(C203+C204)</f>
        <v>0</v>
      </c>
      <c r="D202" s="147">
        <f t="shared" si="53"/>
        <v>0</v>
      </c>
      <c r="E202" s="85">
        <f t="shared" si="53"/>
        <v>0</v>
      </c>
      <c r="F202" s="85">
        <f t="shared" si="53"/>
        <v>0</v>
      </c>
      <c r="G202" s="85">
        <f t="shared" si="53"/>
        <v>0</v>
      </c>
      <c r="H202" s="85">
        <f t="shared" si="53"/>
        <v>0</v>
      </c>
      <c r="I202" s="85">
        <f t="shared" si="53"/>
        <v>0</v>
      </c>
      <c r="J202" s="85">
        <f t="shared" si="53"/>
        <v>0</v>
      </c>
      <c r="K202" s="85">
        <f t="shared" si="53"/>
        <v>0</v>
      </c>
      <c r="L202" s="89">
        <f t="shared" si="53"/>
        <v>0</v>
      </c>
    </row>
    <row r="203" spans="1:12" ht="15">
      <c r="A203" s="94">
        <v>7251</v>
      </c>
      <c r="B203" s="110" t="s">
        <v>168</v>
      </c>
      <c r="C203" s="118"/>
      <c r="D203" s="149"/>
      <c r="E203" s="11"/>
      <c r="F203" s="11"/>
      <c r="G203" s="11"/>
      <c r="H203" s="11"/>
      <c r="I203" s="11"/>
      <c r="J203" s="11"/>
      <c r="K203" s="14">
        <f>+C203</f>
        <v>0</v>
      </c>
      <c r="L203" s="92"/>
    </row>
    <row r="204" spans="1:12" ht="15">
      <c r="A204" s="94">
        <v>7252</v>
      </c>
      <c r="B204" s="110" t="s">
        <v>169</v>
      </c>
      <c r="C204" s="118"/>
      <c r="D204" s="149"/>
      <c r="E204" s="11"/>
      <c r="F204" s="11"/>
      <c r="G204" s="11"/>
      <c r="H204" s="11"/>
      <c r="I204" s="11"/>
      <c r="J204" s="11"/>
      <c r="K204" s="14">
        <f>+C204</f>
        <v>0</v>
      </c>
      <c r="L204" s="92"/>
    </row>
    <row r="205" spans="1:12" ht="15">
      <c r="A205" s="88">
        <v>726</v>
      </c>
      <c r="B205" s="103" t="s">
        <v>487</v>
      </c>
      <c r="C205" s="115">
        <f aca="true" t="shared" si="54" ref="C205:L205">SUM(C206+C207+C208+C209)</f>
        <v>0</v>
      </c>
      <c r="D205" s="147">
        <f t="shared" si="54"/>
        <v>0</v>
      </c>
      <c r="E205" s="85">
        <f t="shared" si="54"/>
        <v>0</v>
      </c>
      <c r="F205" s="85">
        <f t="shared" si="54"/>
        <v>0</v>
      </c>
      <c r="G205" s="85">
        <f t="shared" si="54"/>
        <v>0</v>
      </c>
      <c r="H205" s="85">
        <f t="shared" si="54"/>
        <v>0</v>
      </c>
      <c r="I205" s="85">
        <f t="shared" si="54"/>
        <v>0</v>
      </c>
      <c r="J205" s="85">
        <f t="shared" si="54"/>
        <v>0</v>
      </c>
      <c r="K205" s="85">
        <f t="shared" si="54"/>
        <v>0</v>
      </c>
      <c r="L205" s="89">
        <f t="shared" si="54"/>
        <v>0</v>
      </c>
    </row>
    <row r="206" spans="1:12" ht="15">
      <c r="A206" s="90">
        <v>7261</v>
      </c>
      <c r="B206" s="105" t="s">
        <v>170</v>
      </c>
      <c r="C206" s="117">
        <v>0</v>
      </c>
      <c r="D206" s="148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93">
        <v>0</v>
      </c>
    </row>
    <row r="207" spans="1:12" ht="15">
      <c r="A207" s="94">
        <v>7262</v>
      </c>
      <c r="B207" s="110" t="s">
        <v>171</v>
      </c>
      <c r="C207" s="118"/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ht="15">
      <c r="A208" s="94">
        <v>7263</v>
      </c>
      <c r="B208" s="110" t="s">
        <v>172</v>
      </c>
      <c r="C208" s="118"/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ht="15">
      <c r="A209" s="94">
        <v>7264</v>
      </c>
      <c r="B209" s="110" t="s">
        <v>173</v>
      </c>
      <c r="C209" s="118"/>
      <c r="D209" s="149"/>
      <c r="E209" s="11"/>
      <c r="F209" s="11"/>
      <c r="G209" s="11"/>
      <c r="H209" s="11"/>
      <c r="I209" s="11"/>
      <c r="J209" s="11"/>
      <c r="K209" s="14">
        <f>+C209</f>
        <v>0</v>
      </c>
      <c r="L209" s="92"/>
    </row>
    <row r="210" spans="1:12" ht="15">
      <c r="A210" s="88">
        <v>73</v>
      </c>
      <c r="B210" s="103" t="s">
        <v>489</v>
      </c>
      <c r="C210" s="115">
        <f aca="true" t="shared" si="55" ref="C210:L210">C211</f>
        <v>0</v>
      </c>
      <c r="D210" s="147">
        <f t="shared" si="55"/>
        <v>0</v>
      </c>
      <c r="E210" s="85">
        <f t="shared" si="55"/>
        <v>0</v>
      </c>
      <c r="F210" s="85">
        <f t="shared" si="55"/>
        <v>0</v>
      </c>
      <c r="G210" s="85">
        <f t="shared" si="55"/>
        <v>0</v>
      </c>
      <c r="H210" s="85">
        <f t="shared" si="55"/>
        <v>0</v>
      </c>
      <c r="I210" s="85">
        <f t="shared" si="55"/>
        <v>0</v>
      </c>
      <c r="J210" s="85">
        <f t="shared" si="55"/>
        <v>0</v>
      </c>
      <c r="K210" s="85">
        <f t="shared" si="55"/>
        <v>0</v>
      </c>
      <c r="L210" s="89">
        <f t="shared" si="55"/>
        <v>0</v>
      </c>
    </row>
    <row r="211" spans="1:12" ht="15">
      <c r="A211" s="88">
        <v>731</v>
      </c>
      <c r="B211" s="103" t="s">
        <v>488</v>
      </c>
      <c r="C211" s="115">
        <f aca="true" t="shared" si="56" ref="C211:L211">SUM(C212:C213)</f>
        <v>0</v>
      </c>
      <c r="D211" s="147">
        <f t="shared" si="56"/>
        <v>0</v>
      </c>
      <c r="E211" s="85">
        <f t="shared" si="56"/>
        <v>0</v>
      </c>
      <c r="F211" s="85">
        <f t="shared" si="56"/>
        <v>0</v>
      </c>
      <c r="G211" s="85">
        <f t="shared" si="56"/>
        <v>0</v>
      </c>
      <c r="H211" s="85">
        <f>SUM(H212:H213)</f>
        <v>0</v>
      </c>
      <c r="I211" s="85">
        <f>SUM(I212:I213)</f>
        <v>0</v>
      </c>
      <c r="J211" s="85">
        <f t="shared" si="56"/>
        <v>0</v>
      </c>
      <c r="K211" s="85">
        <f t="shared" si="56"/>
        <v>0</v>
      </c>
      <c r="L211" s="89">
        <f t="shared" si="56"/>
        <v>0</v>
      </c>
    </row>
    <row r="212" spans="1:12" ht="15">
      <c r="A212" s="90">
        <v>7311</v>
      </c>
      <c r="B212" s="105" t="s">
        <v>174</v>
      </c>
      <c r="C212" s="117">
        <v>0</v>
      </c>
      <c r="D212" s="148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93">
        <v>0</v>
      </c>
    </row>
    <row r="213" spans="1:12" ht="15">
      <c r="A213" s="94">
        <v>7312</v>
      </c>
      <c r="B213" s="110" t="s">
        <v>175</v>
      </c>
      <c r="C213" s="118"/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ht="15">
      <c r="A214" s="88">
        <v>74</v>
      </c>
      <c r="B214" s="103" t="s">
        <v>490</v>
      </c>
      <c r="C214" s="115">
        <f aca="true" t="shared" si="57" ref="C214:L215">C215</f>
        <v>0</v>
      </c>
      <c r="D214" s="147">
        <f t="shared" si="57"/>
        <v>0</v>
      </c>
      <c r="E214" s="85">
        <f t="shared" si="57"/>
        <v>0</v>
      </c>
      <c r="F214" s="85">
        <f t="shared" si="57"/>
        <v>0</v>
      </c>
      <c r="G214" s="85">
        <f t="shared" si="57"/>
        <v>0</v>
      </c>
      <c r="H214" s="85">
        <f t="shared" si="57"/>
        <v>0</v>
      </c>
      <c r="I214" s="85">
        <f t="shared" si="57"/>
        <v>0</v>
      </c>
      <c r="J214" s="85">
        <f t="shared" si="57"/>
        <v>0</v>
      </c>
      <c r="K214" s="85">
        <f t="shared" si="57"/>
        <v>0</v>
      </c>
      <c r="L214" s="89">
        <f t="shared" si="57"/>
        <v>0</v>
      </c>
    </row>
    <row r="215" spans="1:12" ht="15">
      <c r="A215" s="88">
        <v>741</v>
      </c>
      <c r="B215" s="103" t="s">
        <v>592</v>
      </c>
      <c r="C215" s="115">
        <f t="shared" si="57"/>
        <v>0</v>
      </c>
      <c r="D215" s="147">
        <f t="shared" si="57"/>
        <v>0</v>
      </c>
      <c r="E215" s="85">
        <f t="shared" si="57"/>
        <v>0</v>
      </c>
      <c r="F215" s="85">
        <f t="shared" si="57"/>
        <v>0</v>
      </c>
      <c r="G215" s="85">
        <f t="shared" si="57"/>
        <v>0</v>
      </c>
      <c r="H215" s="85">
        <f t="shared" si="57"/>
        <v>0</v>
      </c>
      <c r="I215" s="85">
        <f t="shared" si="57"/>
        <v>0</v>
      </c>
      <c r="J215" s="85">
        <f t="shared" si="57"/>
        <v>0</v>
      </c>
      <c r="K215" s="85">
        <f t="shared" si="57"/>
        <v>0</v>
      </c>
      <c r="L215" s="89">
        <f t="shared" si="57"/>
        <v>0</v>
      </c>
    </row>
    <row r="216" spans="1:12" ht="15.75" thickBot="1">
      <c r="A216" s="134">
        <v>7411</v>
      </c>
      <c r="B216" s="139" t="s">
        <v>176</v>
      </c>
      <c r="C216" s="142">
        <v>0</v>
      </c>
      <c r="D216" s="150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6">
        <v>0</v>
      </c>
    </row>
    <row r="217" spans="1:12" ht="15.75" thickBot="1">
      <c r="A217" s="195" t="s">
        <v>504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7"/>
    </row>
    <row r="218" spans="1:12" ht="15">
      <c r="A218" s="96">
        <v>8</v>
      </c>
      <c r="B218" s="111" t="s">
        <v>593</v>
      </c>
      <c r="C218" s="122">
        <f aca="true" t="shared" si="58" ref="C218:L218">C219+C258+C271+C284+C316</f>
        <v>0</v>
      </c>
      <c r="D218" s="146">
        <f t="shared" si="58"/>
        <v>0</v>
      </c>
      <c r="E218" s="97">
        <f t="shared" si="58"/>
        <v>0</v>
      </c>
      <c r="F218" s="97">
        <f t="shared" si="58"/>
        <v>0</v>
      </c>
      <c r="G218" s="97">
        <f t="shared" si="58"/>
        <v>0</v>
      </c>
      <c r="H218" s="97">
        <f t="shared" si="58"/>
        <v>0</v>
      </c>
      <c r="I218" s="97">
        <f t="shared" si="58"/>
        <v>0</v>
      </c>
      <c r="J218" s="97">
        <f t="shared" si="58"/>
        <v>0</v>
      </c>
      <c r="K218" s="97">
        <f t="shared" si="58"/>
        <v>0</v>
      </c>
      <c r="L218" s="98">
        <f t="shared" si="58"/>
        <v>0</v>
      </c>
    </row>
    <row r="219" spans="1:12" ht="15">
      <c r="A219" s="88">
        <v>81</v>
      </c>
      <c r="B219" s="109" t="s">
        <v>594</v>
      </c>
      <c r="C219" s="115">
        <f aca="true" t="shared" si="59" ref="C219:L219">C220+C225+C228+C232+C234+C241+C246+C254</f>
        <v>0</v>
      </c>
      <c r="D219" s="147">
        <f t="shared" si="59"/>
        <v>0</v>
      </c>
      <c r="E219" s="85">
        <f t="shared" si="59"/>
        <v>0</v>
      </c>
      <c r="F219" s="85">
        <f t="shared" si="59"/>
        <v>0</v>
      </c>
      <c r="G219" s="85">
        <f t="shared" si="59"/>
        <v>0</v>
      </c>
      <c r="H219" s="85">
        <f t="shared" si="59"/>
        <v>0</v>
      </c>
      <c r="I219" s="85">
        <f t="shared" si="59"/>
        <v>0</v>
      </c>
      <c r="J219" s="85">
        <f t="shared" si="59"/>
        <v>0</v>
      </c>
      <c r="K219" s="85">
        <f t="shared" si="59"/>
        <v>0</v>
      </c>
      <c r="L219" s="89">
        <f t="shared" si="59"/>
        <v>0</v>
      </c>
    </row>
    <row r="220" spans="1:12" ht="24" customHeight="1">
      <c r="A220" s="88">
        <v>811</v>
      </c>
      <c r="B220" s="103" t="s">
        <v>595</v>
      </c>
      <c r="C220" s="115">
        <f aca="true" t="shared" si="60" ref="C220:L220">SUM(C221:C224)</f>
        <v>0</v>
      </c>
      <c r="D220" s="147">
        <f t="shared" si="60"/>
        <v>0</v>
      </c>
      <c r="E220" s="85">
        <f t="shared" si="60"/>
        <v>0</v>
      </c>
      <c r="F220" s="85">
        <f t="shared" si="60"/>
        <v>0</v>
      </c>
      <c r="G220" s="85">
        <f t="shared" si="60"/>
        <v>0</v>
      </c>
      <c r="H220" s="85">
        <f>SUM(H221:H224)</f>
        <v>0</v>
      </c>
      <c r="I220" s="85">
        <f>SUM(I221:I224)</f>
        <v>0</v>
      </c>
      <c r="J220" s="85">
        <f t="shared" si="60"/>
        <v>0</v>
      </c>
      <c r="K220" s="85">
        <f t="shared" si="60"/>
        <v>0</v>
      </c>
      <c r="L220" s="89">
        <f t="shared" si="60"/>
        <v>0</v>
      </c>
    </row>
    <row r="221" spans="1:12" ht="15">
      <c r="A221" s="90">
        <v>8113</v>
      </c>
      <c r="B221" s="105" t="s">
        <v>505</v>
      </c>
      <c r="C221" s="117">
        <v>0</v>
      </c>
      <c r="D221" s="148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93">
        <v>0</v>
      </c>
    </row>
    <row r="222" spans="1:12" ht="15">
      <c r="A222" s="90">
        <v>8114</v>
      </c>
      <c r="B222" s="105" t="s">
        <v>506</v>
      </c>
      <c r="C222" s="117">
        <v>0</v>
      </c>
      <c r="D222" s="148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93">
        <v>0</v>
      </c>
    </row>
    <row r="223" spans="1:12" ht="15">
      <c r="A223" s="90">
        <v>8115</v>
      </c>
      <c r="B223" s="105" t="s">
        <v>507</v>
      </c>
      <c r="C223" s="117">
        <v>0</v>
      </c>
      <c r="D223" s="148">
        <v>0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93">
        <v>0</v>
      </c>
    </row>
    <row r="224" spans="1:12" ht="15">
      <c r="A224" s="90">
        <v>8116</v>
      </c>
      <c r="B224" s="105" t="s">
        <v>508</v>
      </c>
      <c r="C224" s="117">
        <v>0</v>
      </c>
      <c r="D224" s="148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93">
        <v>0</v>
      </c>
    </row>
    <row r="225" spans="1:12" ht="24" customHeight="1">
      <c r="A225" s="88">
        <v>812</v>
      </c>
      <c r="B225" s="103" t="s">
        <v>596</v>
      </c>
      <c r="C225" s="115">
        <f aca="true" t="shared" si="61" ref="C225:L225">SUM(C226+C227)</f>
        <v>0</v>
      </c>
      <c r="D225" s="147">
        <f t="shared" si="61"/>
        <v>0</v>
      </c>
      <c r="E225" s="85">
        <f t="shared" si="61"/>
        <v>0</v>
      </c>
      <c r="F225" s="85">
        <f t="shared" si="61"/>
        <v>0</v>
      </c>
      <c r="G225" s="85">
        <f t="shared" si="61"/>
        <v>0</v>
      </c>
      <c r="H225" s="85">
        <f t="shared" si="61"/>
        <v>0</v>
      </c>
      <c r="I225" s="85">
        <f t="shared" si="61"/>
        <v>0</v>
      </c>
      <c r="J225" s="85">
        <f t="shared" si="61"/>
        <v>0</v>
      </c>
      <c r="K225" s="85">
        <f t="shared" si="61"/>
        <v>0</v>
      </c>
      <c r="L225" s="89">
        <f t="shared" si="61"/>
        <v>0</v>
      </c>
    </row>
    <row r="226" spans="1:12" ht="24" customHeight="1">
      <c r="A226" s="94">
        <v>8121</v>
      </c>
      <c r="B226" s="110" t="s">
        <v>509</v>
      </c>
      <c r="C226" s="118"/>
      <c r="D226" s="149"/>
      <c r="E226" s="11"/>
      <c r="F226" s="11"/>
      <c r="G226" s="11"/>
      <c r="H226" s="11"/>
      <c r="I226" s="11"/>
      <c r="J226" s="11"/>
      <c r="K226" s="11"/>
      <c r="L226" s="129">
        <f>+C226</f>
        <v>0</v>
      </c>
    </row>
    <row r="227" spans="1:12" ht="24" customHeight="1">
      <c r="A227" s="90">
        <v>8122</v>
      </c>
      <c r="B227" s="105" t="s">
        <v>510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24" customHeight="1">
      <c r="A228" s="88">
        <v>813</v>
      </c>
      <c r="B228" s="103" t="s">
        <v>597</v>
      </c>
      <c r="C228" s="115">
        <f aca="true" t="shared" si="62" ref="C228:L228">SUM(C229+C230+C231)</f>
        <v>0</v>
      </c>
      <c r="D228" s="147">
        <f t="shared" si="62"/>
        <v>0</v>
      </c>
      <c r="E228" s="85">
        <f t="shared" si="62"/>
        <v>0</v>
      </c>
      <c r="F228" s="85">
        <f t="shared" si="62"/>
        <v>0</v>
      </c>
      <c r="G228" s="85">
        <f t="shared" si="62"/>
        <v>0</v>
      </c>
      <c r="H228" s="85">
        <f>SUM(H229+H230+H231)</f>
        <v>0</v>
      </c>
      <c r="I228" s="85">
        <f>SUM(I229+I230+I231)</f>
        <v>0</v>
      </c>
      <c r="J228" s="85">
        <f t="shared" si="62"/>
        <v>0</v>
      </c>
      <c r="K228" s="85">
        <f t="shared" si="62"/>
        <v>0</v>
      </c>
      <c r="L228" s="89">
        <f t="shared" si="62"/>
        <v>0</v>
      </c>
    </row>
    <row r="229" spans="1:12" ht="15">
      <c r="A229" s="90">
        <v>8132</v>
      </c>
      <c r="B229" s="105" t="s">
        <v>511</v>
      </c>
      <c r="C229" s="117">
        <v>0</v>
      </c>
      <c r="D229" s="148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93">
        <v>0</v>
      </c>
    </row>
    <row r="230" spans="1:12" ht="15">
      <c r="A230" s="90">
        <v>8133</v>
      </c>
      <c r="B230" s="105" t="s">
        <v>512</v>
      </c>
      <c r="C230" s="117">
        <v>0</v>
      </c>
      <c r="D230" s="148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93">
        <v>0</v>
      </c>
    </row>
    <row r="231" spans="1:12" ht="15">
      <c r="A231" s="90">
        <v>8134</v>
      </c>
      <c r="B231" s="105" t="s">
        <v>513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>
      <c r="A232" s="88">
        <v>814</v>
      </c>
      <c r="B232" s="103" t="s">
        <v>598</v>
      </c>
      <c r="C232" s="115">
        <f aca="true" t="shared" si="63" ref="C232:L232">C233</f>
        <v>0</v>
      </c>
      <c r="D232" s="147">
        <f t="shared" si="63"/>
        <v>0</v>
      </c>
      <c r="E232" s="85">
        <f t="shared" si="63"/>
        <v>0</v>
      </c>
      <c r="F232" s="85">
        <f t="shared" si="63"/>
        <v>0</v>
      </c>
      <c r="G232" s="85">
        <f t="shared" si="63"/>
        <v>0</v>
      </c>
      <c r="H232" s="85">
        <f t="shared" si="63"/>
        <v>0</v>
      </c>
      <c r="I232" s="85">
        <f t="shared" si="63"/>
        <v>0</v>
      </c>
      <c r="J232" s="85">
        <f t="shared" si="63"/>
        <v>0</v>
      </c>
      <c r="K232" s="85">
        <f t="shared" si="63"/>
        <v>0</v>
      </c>
      <c r="L232" s="89">
        <f t="shared" si="63"/>
        <v>0</v>
      </c>
    </row>
    <row r="233" spans="1:12" ht="15">
      <c r="A233" s="90">
        <v>8141</v>
      </c>
      <c r="B233" s="105" t="s">
        <v>514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24" customHeight="1">
      <c r="A234" s="88">
        <v>815</v>
      </c>
      <c r="B234" s="103" t="s">
        <v>599</v>
      </c>
      <c r="C234" s="115">
        <f aca="true" t="shared" si="64" ref="C234:L234">SUM(C235+C236+C237+C238+C239+C240)</f>
        <v>0</v>
      </c>
      <c r="D234" s="147">
        <f t="shared" si="64"/>
        <v>0</v>
      </c>
      <c r="E234" s="85">
        <f t="shared" si="64"/>
        <v>0</v>
      </c>
      <c r="F234" s="85">
        <f t="shared" si="64"/>
        <v>0</v>
      </c>
      <c r="G234" s="85">
        <f t="shared" si="64"/>
        <v>0</v>
      </c>
      <c r="H234" s="85">
        <f>SUM(H235+H236+H237+H238+H239+H240)</f>
        <v>0</v>
      </c>
      <c r="I234" s="85">
        <f>SUM(I235+I236+I237+I238+I239+I240)</f>
        <v>0</v>
      </c>
      <c r="J234" s="85">
        <f t="shared" si="64"/>
        <v>0</v>
      </c>
      <c r="K234" s="85">
        <f t="shared" si="64"/>
        <v>0</v>
      </c>
      <c r="L234" s="89">
        <f t="shared" si="64"/>
        <v>0</v>
      </c>
    </row>
    <row r="235" spans="1:12" ht="15">
      <c r="A235" s="90">
        <v>8153</v>
      </c>
      <c r="B235" s="105" t="s">
        <v>515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2.5" customHeight="1">
      <c r="A236" s="90">
        <v>8154</v>
      </c>
      <c r="B236" s="105" t="s">
        <v>516</v>
      </c>
      <c r="C236" s="117">
        <v>0</v>
      </c>
      <c r="D236" s="148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93">
        <v>0</v>
      </c>
    </row>
    <row r="237" spans="1:12" ht="24" customHeight="1">
      <c r="A237" s="90">
        <v>8155</v>
      </c>
      <c r="B237" s="105" t="s">
        <v>517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ht="15">
      <c r="A238" s="90">
        <v>8156</v>
      </c>
      <c r="B238" s="105" t="s">
        <v>518</v>
      </c>
      <c r="C238" s="117">
        <v>0</v>
      </c>
      <c r="D238" s="148">
        <v>0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93">
        <v>0</v>
      </c>
    </row>
    <row r="239" spans="1:12" ht="15">
      <c r="A239" s="90">
        <v>8157</v>
      </c>
      <c r="B239" s="105" t="s">
        <v>519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ht="15">
      <c r="A240" s="90">
        <v>8158</v>
      </c>
      <c r="B240" s="105" t="s">
        <v>520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>
      <c r="A241" s="88">
        <v>816</v>
      </c>
      <c r="B241" s="103" t="s">
        <v>600</v>
      </c>
      <c r="C241" s="115">
        <f aca="true" t="shared" si="65" ref="C241:L241">SUM(C242:C245)</f>
        <v>0</v>
      </c>
      <c r="D241" s="147">
        <f t="shared" si="65"/>
        <v>0</v>
      </c>
      <c r="E241" s="85">
        <f t="shared" si="65"/>
        <v>0</v>
      </c>
      <c r="F241" s="85">
        <f t="shared" si="65"/>
        <v>0</v>
      </c>
      <c r="G241" s="85">
        <f t="shared" si="65"/>
        <v>0</v>
      </c>
      <c r="H241" s="85">
        <f>SUM(H242:H245)</f>
        <v>0</v>
      </c>
      <c r="I241" s="85">
        <f>SUM(I242:I245)</f>
        <v>0</v>
      </c>
      <c r="J241" s="85">
        <f t="shared" si="65"/>
        <v>0</v>
      </c>
      <c r="K241" s="85">
        <f t="shared" si="65"/>
        <v>0</v>
      </c>
      <c r="L241" s="89">
        <f t="shared" si="65"/>
        <v>0</v>
      </c>
    </row>
    <row r="242" spans="1:12" ht="15">
      <c r="A242" s="90">
        <v>8163</v>
      </c>
      <c r="B242" s="105" t="s">
        <v>521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ht="15">
      <c r="A243" s="90">
        <v>8164</v>
      </c>
      <c r="B243" s="105" t="s">
        <v>522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ht="15">
      <c r="A244" s="90">
        <v>8165</v>
      </c>
      <c r="B244" s="105" t="s">
        <v>523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ht="15">
      <c r="A245" s="90">
        <v>8166</v>
      </c>
      <c r="B245" s="105" t="s">
        <v>524</v>
      </c>
      <c r="C245" s="117">
        <v>0</v>
      </c>
      <c r="D245" s="148">
        <v>0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93">
        <v>0</v>
      </c>
    </row>
    <row r="246" spans="1:12" ht="15">
      <c r="A246" s="88">
        <v>817</v>
      </c>
      <c r="B246" s="103" t="s">
        <v>601</v>
      </c>
      <c r="C246" s="115">
        <f aca="true" t="shared" si="66" ref="C246:L246">SUM(C247:C253)</f>
        <v>0</v>
      </c>
      <c r="D246" s="147">
        <f t="shared" si="66"/>
        <v>0</v>
      </c>
      <c r="E246" s="85">
        <f t="shared" si="66"/>
        <v>0</v>
      </c>
      <c r="F246" s="85">
        <f t="shared" si="66"/>
        <v>0</v>
      </c>
      <c r="G246" s="85">
        <f t="shared" si="66"/>
        <v>0</v>
      </c>
      <c r="H246" s="85">
        <f>SUM(H247:H253)</f>
        <v>0</v>
      </c>
      <c r="I246" s="85">
        <f>SUM(I247:I253)</f>
        <v>0</v>
      </c>
      <c r="J246" s="85">
        <f t="shared" si="66"/>
        <v>0</v>
      </c>
      <c r="K246" s="85">
        <f t="shared" si="66"/>
        <v>0</v>
      </c>
      <c r="L246" s="89">
        <f t="shared" si="66"/>
        <v>0</v>
      </c>
    </row>
    <row r="247" spans="1:12" ht="15">
      <c r="A247" s="90">
        <v>8171</v>
      </c>
      <c r="B247" s="105" t="s">
        <v>525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ht="15">
      <c r="A248" s="90">
        <v>8172</v>
      </c>
      <c r="B248" s="105" t="s">
        <v>526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ht="15">
      <c r="A249" s="90">
        <v>8173</v>
      </c>
      <c r="B249" s="105" t="s">
        <v>527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4.25" customHeight="1">
      <c r="A250" s="90">
        <v>8174</v>
      </c>
      <c r="B250" s="105" t="s">
        <v>528</v>
      </c>
      <c r="C250" s="117">
        <v>0</v>
      </c>
      <c r="D250" s="148">
        <v>0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93">
        <v>0</v>
      </c>
    </row>
    <row r="251" spans="1:12" ht="15">
      <c r="A251" s="90">
        <v>8175</v>
      </c>
      <c r="B251" s="105" t="s">
        <v>529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26.25" customHeight="1">
      <c r="A252" s="90">
        <v>8176</v>
      </c>
      <c r="B252" s="105" t="s">
        <v>530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24" customHeight="1">
      <c r="A253" s="90">
        <v>8177</v>
      </c>
      <c r="B253" s="105" t="s">
        <v>531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s="10" customFormat="1" ht="15">
      <c r="A254" s="88" t="s">
        <v>532</v>
      </c>
      <c r="B254" s="103" t="s">
        <v>602</v>
      </c>
      <c r="C254" s="115">
        <f aca="true" t="shared" si="67" ref="C254:L254">SUM(C255+C256+C257)</f>
        <v>0</v>
      </c>
      <c r="D254" s="147">
        <f t="shared" si="67"/>
        <v>0</v>
      </c>
      <c r="E254" s="85">
        <f t="shared" si="67"/>
        <v>0</v>
      </c>
      <c r="F254" s="85">
        <f t="shared" si="67"/>
        <v>0</v>
      </c>
      <c r="G254" s="85">
        <f t="shared" si="67"/>
        <v>0</v>
      </c>
      <c r="H254" s="85">
        <f>SUM(H255+H256+H257)</f>
        <v>0</v>
      </c>
      <c r="I254" s="85">
        <f>SUM(I255+I256+I257)</f>
        <v>0</v>
      </c>
      <c r="J254" s="85">
        <f t="shared" si="67"/>
        <v>0</v>
      </c>
      <c r="K254" s="85">
        <f t="shared" si="67"/>
        <v>0</v>
      </c>
      <c r="L254" s="89">
        <f t="shared" si="67"/>
        <v>0</v>
      </c>
    </row>
    <row r="255" spans="1:12" s="10" customFormat="1" ht="22.5" customHeight="1">
      <c r="A255" s="90" t="s">
        <v>533</v>
      </c>
      <c r="B255" s="105" t="s">
        <v>534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s="10" customFormat="1" ht="21" customHeight="1">
      <c r="A256" s="90" t="s">
        <v>535</v>
      </c>
      <c r="B256" s="105" t="s">
        <v>536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s="10" customFormat="1" ht="15">
      <c r="A257" s="90" t="s">
        <v>537</v>
      </c>
      <c r="B257" s="105" t="s">
        <v>538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ht="15">
      <c r="A258" s="88">
        <v>82</v>
      </c>
      <c r="B258" s="103" t="s">
        <v>603</v>
      </c>
      <c r="C258" s="115">
        <f aca="true" t="shared" si="68" ref="C258:L258">C259+C262+C265+C268</f>
        <v>0</v>
      </c>
      <c r="D258" s="147">
        <f t="shared" si="68"/>
        <v>0</v>
      </c>
      <c r="E258" s="85">
        <f t="shared" si="68"/>
        <v>0</v>
      </c>
      <c r="F258" s="85">
        <f t="shared" si="68"/>
        <v>0</v>
      </c>
      <c r="G258" s="85">
        <f t="shared" si="68"/>
        <v>0</v>
      </c>
      <c r="H258" s="85">
        <f>H259+H262+H265+H268</f>
        <v>0</v>
      </c>
      <c r="I258" s="85">
        <f>I259+I262+I265+I268</f>
        <v>0</v>
      </c>
      <c r="J258" s="85">
        <f t="shared" si="68"/>
        <v>0</v>
      </c>
      <c r="K258" s="85">
        <f t="shared" si="68"/>
        <v>0</v>
      </c>
      <c r="L258" s="89">
        <f t="shared" si="68"/>
        <v>0</v>
      </c>
    </row>
    <row r="259" spans="1:12" ht="15">
      <c r="A259" s="88">
        <v>821</v>
      </c>
      <c r="B259" s="103" t="s">
        <v>604</v>
      </c>
      <c r="C259" s="115">
        <f aca="true" t="shared" si="69" ref="C259:L259">SUM(C260:C261)</f>
        <v>0</v>
      </c>
      <c r="D259" s="147">
        <f t="shared" si="69"/>
        <v>0</v>
      </c>
      <c r="E259" s="85">
        <f t="shared" si="69"/>
        <v>0</v>
      </c>
      <c r="F259" s="85">
        <f t="shared" si="69"/>
        <v>0</v>
      </c>
      <c r="G259" s="85">
        <f t="shared" si="69"/>
        <v>0</v>
      </c>
      <c r="H259" s="85">
        <f>SUM(H260:H261)</f>
        <v>0</v>
      </c>
      <c r="I259" s="85">
        <f>SUM(I260:I261)</f>
        <v>0</v>
      </c>
      <c r="J259" s="85">
        <f t="shared" si="69"/>
        <v>0</v>
      </c>
      <c r="K259" s="85">
        <f t="shared" si="69"/>
        <v>0</v>
      </c>
      <c r="L259" s="89">
        <f t="shared" si="69"/>
        <v>0</v>
      </c>
    </row>
    <row r="260" spans="1:12" ht="15">
      <c r="A260" s="90">
        <v>8211</v>
      </c>
      <c r="B260" s="105" t="s">
        <v>539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ht="15">
      <c r="A261" s="90">
        <v>8212</v>
      </c>
      <c r="B261" s="105" t="s">
        <v>540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ht="15">
      <c r="A262" s="88">
        <v>822</v>
      </c>
      <c r="B262" s="103" t="s">
        <v>605</v>
      </c>
      <c r="C262" s="115">
        <f aca="true" t="shared" si="70" ref="C262:L262">SUM(C263:C264)</f>
        <v>0</v>
      </c>
      <c r="D262" s="147">
        <f t="shared" si="70"/>
        <v>0</v>
      </c>
      <c r="E262" s="85">
        <f t="shared" si="70"/>
        <v>0</v>
      </c>
      <c r="F262" s="85">
        <f t="shared" si="70"/>
        <v>0</v>
      </c>
      <c r="G262" s="85">
        <f t="shared" si="70"/>
        <v>0</v>
      </c>
      <c r="H262" s="85">
        <f>SUM(H263:H264)</f>
        <v>0</v>
      </c>
      <c r="I262" s="85">
        <f>SUM(I263:I264)</f>
        <v>0</v>
      </c>
      <c r="J262" s="85">
        <f t="shared" si="70"/>
        <v>0</v>
      </c>
      <c r="K262" s="85">
        <f t="shared" si="70"/>
        <v>0</v>
      </c>
      <c r="L262" s="89">
        <f t="shared" si="70"/>
        <v>0</v>
      </c>
    </row>
    <row r="263" spans="1:12" ht="15">
      <c r="A263" s="90">
        <v>8221</v>
      </c>
      <c r="B263" s="105" t="s">
        <v>177</v>
      </c>
      <c r="C263" s="117">
        <v>0</v>
      </c>
      <c r="D263" s="148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93">
        <v>0</v>
      </c>
    </row>
    <row r="264" spans="1:12" ht="15">
      <c r="A264" s="90">
        <v>8222</v>
      </c>
      <c r="B264" s="105" t="s">
        <v>178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ht="15">
      <c r="A265" s="88">
        <v>823</v>
      </c>
      <c r="B265" s="103" t="s">
        <v>606</v>
      </c>
      <c r="C265" s="115">
        <f aca="true" t="shared" si="71" ref="C265:L265">SUM(C266:C267)</f>
        <v>0</v>
      </c>
      <c r="D265" s="147">
        <f t="shared" si="71"/>
        <v>0</v>
      </c>
      <c r="E265" s="85">
        <f t="shared" si="71"/>
        <v>0</v>
      </c>
      <c r="F265" s="85">
        <f t="shared" si="71"/>
        <v>0</v>
      </c>
      <c r="G265" s="85">
        <f t="shared" si="71"/>
        <v>0</v>
      </c>
      <c r="H265" s="85">
        <f>SUM(H266:H267)</f>
        <v>0</v>
      </c>
      <c r="I265" s="85">
        <f>SUM(I266:I267)</f>
        <v>0</v>
      </c>
      <c r="J265" s="85">
        <f t="shared" si="71"/>
        <v>0</v>
      </c>
      <c r="K265" s="85">
        <f t="shared" si="71"/>
        <v>0</v>
      </c>
      <c r="L265" s="89">
        <f t="shared" si="71"/>
        <v>0</v>
      </c>
    </row>
    <row r="266" spans="1:12" ht="15">
      <c r="A266" s="90">
        <v>8231</v>
      </c>
      <c r="B266" s="105" t="s">
        <v>179</v>
      </c>
      <c r="C266" s="117">
        <v>0</v>
      </c>
      <c r="D266" s="148">
        <v>0</v>
      </c>
      <c r="E266" s="86">
        <v>0</v>
      </c>
      <c r="F266" s="86">
        <v>0</v>
      </c>
      <c r="G266" s="86">
        <v>0</v>
      </c>
      <c r="H266" s="86">
        <v>0</v>
      </c>
      <c r="I266" s="86">
        <v>0</v>
      </c>
      <c r="J266" s="86">
        <v>0</v>
      </c>
      <c r="K266" s="86">
        <v>0</v>
      </c>
      <c r="L266" s="93">
        <v>0</v>
      </c>
    </row>
    <row r="267" spans="1:12" ht="15">
      <c r="A267" s="90">
        <v>8232</v>
      </c>
      <c r="B267" s="105" t="s">
        <v>180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ht="15">
      <c r="A268" s="88">
        <v>824</v>
      </c>
      <c r="B268" s="103" t="s">
        <v>607</v>
      </c>
      <c r="C268" s="115">
        <f aca="true" t="shared" si="72" ref="C268:L268">SUM(C269:C270)</f>
        <v>0</v>
      </c>
      <c r="D268" s="147">
        <f t="shared" si="72"/>
        <v>0</v>
      </c>
      <c r="E268" s="85">
        <f t="shared" si="72"/>
        <v>0</v>
      </c>
      <c r="F268" s="85">
        <f t="shared" si="72"/>
        <v>0</v>
      </c>
      <c r="G268" s="85">
        <f t="shared" si="72"/>
        <v>0</v>
      </c>
      <c r="H268" s="85">
        <f>SUM(H269:H270)</f>
        <v>0</v>
      </c>
      <c r="I268" s="85">
        <f>SUM(I269:I270)</f>
        <v>0</v>
      </c>
      <c r="J268" s="85">
        <f t="shared" si="72"/>
        <v>0</v>
      </c>
      <c r="K268" s="85">
        <f t="shared" si="72"/>
        <v>0</v>
      </c>
      <c r="L268" s="89">
        <f t="shared" si="72"/>
        <v>0</v>
      </c>
    </row>
    <row r="269" spans="1:12" ht="15">
      <c r="A269" s="90">
        <v>8241</v>
      </c>
      <c r="B269" s="105" t="s">
        <v>541</v>
      </c>
      <c r="C269" s="117">
        <v>0</v>
      </c>
      <c r="D269" s="148">
        <v>0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93">
        <v>0</v>
      </c>
    </row>
    <row r="270" spans="1:12" ht="15">
      <c r="A270" s="90">
        <v>8242</v>
      </c>
      <c r="B270" s="105" t="s">
        <v>542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ht="15">
      <c r="A271" s="88">
        <v>83</v>
      </c>
      <c r="B271" s="103" t="s">
        <v>608</v>
      </c>
      <c r="C271" s="115">
        <f aca="true" t="shared" si="73" ref="C271:L271">C272+C276+C278+C281</f>
        <v>0</v>
      </c>
      <c r="D271" s="147">
        <f t="shared" si="73"/>
        <v>0</v>
      </c>
      <c r="E271" s="85">
        <f t="shared" si="73"/>
        <v>0</v>
      </c>
      <c r="F271" s="85">
        <f t="shared" si="73"/>
        <v>0</v>
      </c>
      <c r="G271" s="85">
        <f t="shared" si="73"/>
        <v>0</v>
      </c>
      <c r="H271" s="85">
        <f t="shared" si="73"/>
        <v>0</v>
      </c>
      <c r="I271" s="85">
        <f t="shared" si="73"/>
        <v>0</v>
      </c>
      <c r="J271" s="85">
        <f t="shared" si="73"/>
        <v>0</v>
      </c>
      <c r="K271" s="85">
        <f t="shared" si="73"/>
        <v>0</v>
      </c>
      <c r="L271" s="89">
        <f t="shared" si="73"/>
        <v>0</v>
      </c>
    </row>
    <row r="272" spans="1:12" ht="24" customHeight="1">
      <c r="A272" s="88">
        <v>831</v>
      </c>
      <c r="B272" s="103" t="s">
        <v>609</v>
      </c>
      <c r="C272" s="115">
        <f aca="true" t="shared" si="74" ref="C272:L272">SUM(C273:C275)</f>
        <v>0</v>
      </c>
      <c r="D272" s="147">
        <f t="shared" si="74"/>
        <v>0</v>
      </c>
      <c r="E272" s="85">
        <f t="shared" si="74"/>
        <v>0</v>
      </c>
      <c r="F272" s="85">
        <f t="shared" si="74"/>
        <v>0</v>
      </c>
      <c r="G272" s="85">
        <f t="shared" si="74"/>
        <v>0</v>
      </c>
      <c r="H272" s="85">
        <f>SUM(H273:H275)</f>
        <v>0</v>
      </c>
      <c r="I272" s="85">
        <f>SUM(I273:I275)</f>
        <v>0</v>
      </c>
      <c r="J272" s="85">
        <f t="shared" si="74"/>
        <v>0</v>
      </c>
      <c r="K272" s="85">
        <f t="shared" si="74"/>
        <v>0</v>
      </c>
      <c r="L272" s="89">
        <f t="shared" si="74"/>
        <v>0</v>
      </c>
    </row>
    <row r="273" spans="1:12" ht="15">
      <c r="A273" s="90">
        <v>8312</v>
      </c>
      <c r="B273" s="105" t="s">
        <v>181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ht="15">
      <c r="A274" s="90">
        <v>8313</v>
      </c>
      <c r="B274" s="105" t="s">
        <v>182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ht="15">
      <c r="A275" s="90">
        <v>8314</v>
      </c>
      <c r="B275" s="105" t="s">
        <v>183</v>
      </c>
      <c r="C275" s="117">
        <v>0</v>
      </c>
      <c r="D275" s="148">
        <v>0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93">
        <v>0</v>
      </c>
    </row>
    <row r="276" spans="1:12" ht="24" customHeight="1">
      <c r="A276" s="88">
        <v>832</v>
      </c>
      <c r="B276" s="103" t="s">
        <v>610</v>
      </c>
      <c r="C276" s="115">
        <f aca="true" t="shared" si="75" ref="C276:L276">C277</f>
        <v>0</v>
      </c>
      <c r="D276" s="147">
        <f t="shared" si="75"/>
        <v>0</v>
      </c>
      <c r="E276" s="85">
        <f t="shared" si="75"/>
        <v>0</v>
      </c>
      <c r="F276" s="85">
        <f t="shared" si="75"/>
        <v>0</v>
      </c>
      <c r="G276" s="85">
        <f t="shared" si="75"/>
        <v>0</v>
      </c>
      <c r="H276" s="85">
        <f t="shared" si="75"/>
        <v>0</v>
      </c>
      <c r="I276" s="85">
        <f t="shared" si="75"/>
        <v>0</v>
      </c>
      <c r="J276" s="85">
        <f t="shared" si="75"/>
        <v>0</v>
      </c>
      <c r="K276" s="85">
        <f t="shared" si="75"/>
        <v>0</v>
      </c>
      <c r="L276" s="89">
        <f t="shared" si="75"/>
        <v>0</v>
      </c>
    </row>
    <row r="277" spans="1:12" ht="15">
      <c r="A277" s="94">
        <v>8321</v>
      </c>
      <c r="B277" s="110" t="s">
        <v>184</v>
      </c>
      <c r="C277" s="118"/>
      <c r="D277" s="149"/>
      <c r="E277" s="11"/>
      <c r="F277" s="11"/>
      <c r="G277" s="11"/>
      <c r="H277" s="11"/>
      <c r="I277" s="11"/>
      <c r="J277" s="11"/>
      <c r="K277" s="11"/>
      <c r="L277" s="129">
        <f>+C277</f>
        <v>0</v>
      </c>
    </row>
    <row r="278" spans="1:12" ht="24" customHeight="1">
      <c r="A278" s="88">
        <v>833</v>
      </c>
      <c r="B278" s="103" t="s">
        <v>611</v>
      </c>
      <c r="C278" s="115">
        <f aca="true" t="shared" si="76" ref="C278:L278">SUM(C279:C280)</f>
        <v>0</v>
      </c>
      <c r="D278" s="147">
        <f t="shared" si="76"/>
        <v>0</v>
      </c>
      <c r="E278" s="85">
        <f t="shared" si="76"/>
        <v>0</v>
      </c>
      <c r="F278" s="85">
        <f t="shared" si="76"/>
        <v>0</v>
      </c>
      <c r="G278" s="85">
        <f t="shared" si="76"/>
        <v>0</v>
      </c>
      <c r="H278" s="85">
        <f>SUM(H279:H280)</f>
        <v>0</v>
      </c>
      <c r="I278" s="85">
        <f>SUM(I279:I280)</f>
        <v>0</v>
      </c>
      <c r="J278" s="85">
        <f t="shared" si="76"/>
        <v>0</v>
      </c>
      <c r="K278" s="85">
        <f t="shared" si="76"/>
        <v>0</v>
      </c>
      <c r="L278" s="89">
        <f t="shared" si="76"/>
        <v>0</v>
      </c>
    </row>
    <row r="279" spans="1:12" ht="24" customHeight="1">
      <c r="A279" s="90">
        <v>8331</v>
      </c>
      <c r="B279" s="105" t="s">
        <v>543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ht="15">
      <c r="A280" s="90">
        <v>8332</v>
      </c>
      <c r="B280" s="105" t="s">
        <v>544</v>
      </c>
      <c r="C280" s="117">
        <v>0</v>
      </c>
      <c r="D280" s="148">
        <v>0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93">
        <v>0</v>
      </c>
    </row>
    <row r="281" spans="1:12" ht="24" customHeight="1">
      <c r="A281" s="88">
        <v>834</v>
      </c>
      <c r="B281" s="103" t="s">
        <v>612</v>
      </c>
      <c r="C281" s="115">
        <f aca="true" t="shared" si="77" ref="C281:L281">SUM(C282+C283)</f>
        <v>0</v>
      </c>
      <c r="D281" s="147">
        <f t="shared" si="77"/>
        <v>0</v>
      </c>
      <c r="E281" s="85">
        <f t="shared" si="77"/>
        <v>0</v>
      </c>
      <c r="F281" s="85">
        <f t="shared" si="77"/>
        <v>0</v>
      </c>
      <c r="G281" s="85">
        <f t="shared" si="77"/>
        <v>0</v>
      </c>
      <c r="H281" s="85">
        <f t="shared" si="77"/>
        <v>0</v>
      </c>
      <c r="I281" s="85">
        <f t="shared" si="77"/>
        <v>0</v>
      </c>
      <c r="J281" s="85">
        <f t="shared" si="77"/>
        <v>0</v>
      </c>
      <c r="K281" s="85">
        <f t="shared" si="77"/>
        <v>0</v>
      </c>
      <c r="L281" s="89">
        <f t="shared" si="77"/>
        <v>0</v>
      </c>
    </row>
    <row r="282" spans="1:12" ht="15">
      <c r="A282" s="94">
        <v>8341</v>
      </c>
      <c r="B282" s="110" t="s">
        <v>545</v>
      </c>
      <c r="C282" s="118"/>
      <c r="D282" s="149"/>
      <c r="E282" s="11"/>
      <c r="F282" s="11"/>
      <c r="G282" s="11"/>
      <c r="H282" s="11"/>
      <c r="I282" s="11"/>
      <c r="J282" s="11"/>
      <c r="K282" s="11"/>
      <c r="L282" s="129">
        <f>+C282</f>
        <v>0</v>
      </c>
    </row>
    <row r="283" spans="1:12" ht="15">
      <c r="A283" s="90">
        <v>8342</v>
      </c>
      <c r="B283" s="105" t="s">
        <v>186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ht="15">
      <c r="A284" s="88">
        <v>84</v>
      </c>
      <c r="B284" s="103" t="s">
        <v>613</v>
      </c>
      <c r="C284" s="115">
        <f aca="true" t="shared" si="78" ref="C284:L284">C285+C290+C294+C296+C303+C308</f>
        <v>0</v>
      </c>
      <c r="D284" s="147">
        <f t="shared" si="78"/>
        <v>0</v>
      </c>
      <c r="E284" s="85">
        <f t="shared" si="78"/>
        <v>0</v>
      </c>
      <c r="F284" s="85">
        <f t="shared" si="78"/>
        <v>0</v>
      </c>
      <c r="G284" s="85">
        <f t="shared" si="78"/>
        <v>0</v>
      </c>
      <c r="H284" s="85">
        <f t="shared" si="78"/>
        <v>0</v>
      </c>
      <c r="I284" s="85">
        <f t="shared" si="78"/>
        <v>0</v>
      </c>
      <c r="J284" s="85">
        <f t="shared" si="78"/>
        <v>0</v>
      </c>
      <c r="K284" s="85">
        <f t="shared" si="78"/>
        <v>0</v>
      </c>
      <c r="L284" s="89">
        <f t="shared" si="78"/>
        <v>0</v>
      </c>
    </row>
    <row r="285" spans="1:12" ht="24" customHeight="1">
      <c r="A285" s="88">
        <v>841</v>
      </c>
      <c r="B285" s="103" t="s">
        <v>614</v>
      </c>
      <c r="C285" s="115">
        <f aca="true" t="shared" si="79" ref="C285:L285">SUM(C286:C289)</f>
        <v>0</v>
      </c>
      <c r="D285" s="147">
        <f t="shared" si="79"/>
        <v>0</v>
      </c>
      <c r="E285" s="85">
        <f t="shared" si="79"/>
        <v>0</v>
      </c>
      <c r="F285" s="85">
        <f t="shared" si="79"/>
        <v>0</v>
      </c>
      <c r="G285" s="85">
        <f t="shared" si="79"/>
        <v>0</v>
      </c>
      <c r="H285" s="85">
        <f>SUM(H286:H289)</f>
        <v>0</v>
      </c>
      <c r="I285" s="85">
        <f>SUM(I286:I289)</f>
        <v>0</v>
      </c>
      <c r="J285" s="85">
        <f t="shared" si="79"/>
        <v>0</v>
      </c>
      <c r="K285" s="85">
        <f t="shared" si="79"/>
        <v>0</v>
      </c>
      <c r="L285" s="89">
        <f t="shared" si="79"/>
        <v>0</v>
      </c>
    </row>
    <row r="286" spans="1:12" ht="15">
      <c r="A286" s="90">
        <v>8413</v>
      </c>
      <c r="B286" s="105" t="s">
        <v>546</v>
      </c>
      <c r="C286" s="117">
        <v>0</v>
      </c>
      <c r="D286" s="148">
        <v>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93">
        <v>0</v>
      </c>
    </row>
    <row r="287" spans="1:12" ht="15">
      <c r="A287" s="90">
        <v>8414</v>
      </c>
      <c r="B287" s="105" t="s">
        <v>547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ht="15">
      <c r="A288" s="90">
        <v>8415</v>
      </c>
      <c r="B288" s="105" t="s">
        <v>548</v>
      </c>
      <c r="C288" s="117">
        <v>0</v>
      </c>
      <c r="D288" s="148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93">
        <v>0</v>
      </c>
    </row>
    <row r="289" spans="1:12" ht="15">
      <c r="A289" s="90">
        <v>8416</v>
      </c>
      <c r="B289" s="105" t="s">
        <v>549</v>
      </c>
      <c r="C289" s="117">
        <v>0</v>
      </c>
      <c r="D289" s="148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93">
        <v>0</v>
      </c>
    </row>
    <row r="290" spans="1:12" ht="24" customHeight="1">
      <c r="A290" s="88">
        <v>842</v>
      </c>
      <c r="B290" s="103" t="s">
        <v>615</v>
      </c>
      <c r="C290" s="115">
        <f aca="true" t="shared" si="80" ref="C290:L290">SUM(C291+C292+C293)</f>
        <v>0</v>
      </c>
      <c r="D290" s="147">
        <f t="shared" si="80"/>
        <v>0</v>
      </c>
      <c r="E290" s="85">
        <f t="shared" si="80"/>
        <v>0</v>
      </c>
      <c r="F290" s="85">
        <f t="shared" si="80"/>
        <v>0</v>
      </c>
      <c r="G290" s="85">
        <f t="shared" si="80"/>
        <v>0</v>
      </c>
      <c r="H290" s="85">
        <f t="shared" si="80"/>
        <v>0</v>
      </c>
      <c r="I290" s="85">
        <f t="shared" si="80"/>
        <v>0</v>
      </c>
      <c r="J290" s="85">
        <f t="shared" si="80"/>
        <v>0</v>
      </c>
      <c r="K290" s="85">
        <f t="shared" si="80"/>
        <v>0</v>
      </c>
      <c r="L290" s="89">
        <f t="shared" si="80"/>
        <v>0</v>
      </c>
    </row>
    <row r="291" spans="1:12" ht="15">
      <c r="A291" s="94">
        <v>8422</v>
      </c>
      <c r="B291" s="110" t="s">
        <v>550</v>
      </c>
      <c r="C291" s="118"/>
      <c r="D291" s="149"/>
      <c r="E291" s="11"/>
      <c r="F291" s="11"/>
      <c r="G291" s="11"/>
      <c r="H291" s="11"/>
      <c r="I291" s="11"/>
      <c r="J291" s="11"/>
      <c r="K291" s="11"/>
      <c r="L291" s="129">
        <f>+C291</f>
        <v>0</v>
      </c>
    </row>
    <row r="292" spans="1:12" ht="15">
      <c r="A292" s="90">
        <v>8423</v>
      </c>
      <c r="B292" s="105" t="s">
        <v>551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ht="15">
      <c r="A293" s="94">
        <v>8424</v>
      </c>
      <c r="B293" s="110" t="s">
        <v>552</v>
      </c>
      <c r="C293" s="118"/>
      <c r="D293" s="149"/>
      <c r="E293" s="11"/>
      <c r="F293" s="11"/>
      <c r="G293" s="11"/>
      <c r="H293" s="11"/>
      <c r="I293" s="11"/>
      <c r="J293" s="11"/>
      <c r="K293" s="11"/>
      <c r="L293" s="129">
        <f>+C293</f>
        <v>0</v>
      </c>
    </row>
    <row r="294" spans="1:12" ht="15">
      <c r="A294" s="88">
        <v>843</v>
      </c>
      <c r="B294" s="103" t="s">
        <v>553</v>
      </c>
      <c r="C294" s="115">
        <f aca="true" t="shared" si="81" ref="C294:L294">C295</f>
        <v>0</v>
      </c>
      <c r="D294" s="147">
        <f t="shared" si="81"/>
        <v>0</v>
      </c>
      <c r="E294" s="85">
        <f t="shared" si="81"/>
        <v>0</v>
      </c>
      <c r="F294" s="85">
        <f t="shared" si="81"/>
        <v>0</v>
      </c>
      <c r="G294" s="85">
        <f t="shared" si="81"/>
        <v>0</v>
      </c>
      <c r="H294" s="85">
        <f t="shared" si="81"/>
        <v>0</v>
      </c>
      <c r="I294" s="85">
        <f t="shared" si="81"/>
        <v>0</v>
      </c>
      <c r="J294" s="85">
        <f t="shared" si="81"/>
        <v>0</v>
      </c>
      <c r="K294" s="85">
        <f t="shared" si="81"/>
        <v>0</v>
      </c>
      <c r="L294" s="89">
        <f t="shared" si="81"/>
        <v>0</v>
      </c>
    </row>
    <row r="295" spans="1:12" ht="15">
      <c r="A295" s="94">
        <v>8431</v>
      </c>
      <c r="B295" s="110" t="s">
        <v>553</v>
      </c>
      <c r="C295" s="118"/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24" customHeight="1">
      <c r="A296" s="88">
        <v>844</v>
      </c>
      <c r="B296" s="103" t="s">
        <v>616</v>
      </c>
      <c r="C296" s="115">
        <f aca="true" t="shared" si="82" ref="C296:L296">SUM(C297+C298+C299+C300+C301+C302)</f>
        <v>0</v>
      </c>
      <c r="D296" s="147">
        <f t="shared" si="82"/>
        <v>0</v>
      </c>
      <c r="E296" s="85">
        <f t="shared" si="82"/>
        <v>0</v>
      </c>
      <c r="F296" s="85">
        <f t="shared" si="82"/>
        <v>0</v>
      </c>
      <c r="G296" s="85">
        <f t="shared" si="82"/>
        <v>0</v>
      </c>
      <c r="H296" s="85">
        <f t="shared" si="82"/>
        <v>0</v>
      </c>
      <c r="I296" s="85">
        <f t="shared" si="82"/>
        <v>0</v>
      </c>
      <c r="J296" s="85">
        <f t="shared" si="82"/>
        <v>0</v>
      </c>
      <c r="K296" s="85">
        <f t="shared" si="82"/>
        <v>0</v>
      </c>
      <c r="L296" s="89">
        <f t="shared" si="82"/>
        <v>0</v>
      </c>
    </row>
    <row r="297" spans="1:12" ht="15" customHeight="1">
      <c r="A297" s="94">
        <v>8443</v>
      </c>
      <c r="B297" s="110" t="s">
        <v>554</v>
      </c>
      <c r="C297" s="121"/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ht="15">
      <c r="A298" s="90">
        <v>8444</v>
      </c>
      <c r="B298" s="105" t="s">
        <v>555</v>
      </c>
      <c r="C298" s="117">
        <v>0</v>
      </c>
      <c r="D298" s="148">
        <v>0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93">
        <v>0</v>
      </c>
    </row>
    <row r="299" spans="1:12" ht="15">
      <c r="A299" s="90">
        <v>8445</v>
      </c>
      <c r="B299" s="105" t="s">
        <v>556</v>
      </c>
      <c r="C299" s="117">
        <v>0</v>
      </c>
      <c r="D299" s="148">
        <v>0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93">
        <v>0</v>
      </c>
    </row>
    <row r="300" spans="1:12" ht="15">
      <c r="A300" s="90">
        <v>8446</v>
      </c>
      <c r="B300" s="105" t="s">
        <v>557</v>
      </c>
      <c r="C300" s="117">
        <v>0</v>
      </c>
      <c r="D300" s="148">
        <v>0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93">
        <v>0</v>
      </c>
    </row>
    <row r="301" spans="1:12" ht="15">
      <c r="A301" s="90">
        <v>8447</v>
      </c>
      <c r="B301" s="105" t="s">
        <v>558</v>
      </c>
      <c r="C301" s="117">
        <v>0</v>
      </c>
      <c r="D301" s="148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6">
        <v>0</v>
      </c>
      <c r="L301" s="93">
        <v>0</v>
      </c>
    </row>
    <row r="302" spans="1:12" ht="15">
      <c r="A302" s="90">
        <v>8448</v>
      </c>
      <c r="B302" s="105" t="s">
        <v>559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24" customHeight="1">
      <c r="A303" s="88">
        <v>845</v>
      </c>
      <c r="B303" s="103" t="s">
        <v>617</v>
      </c>
      <c r="C303" s="115">
        <f aca="true" t="shared" si="83" ref="C303:L303">SUM(C304:C307)</f>
        <v>0</v>
      </c>
      <c r="D303" s="147">
        <f t="shared" si="83"/>
        <v>0</v>
      </c>
      <c r="E303" s="85">
        <f t="shared" si="83"/>
        <v>0</v>
      </c>
      <c r="F303" s="85">
        <f t="shared" si="83"/>
        <v>0</v>
      </c>
      <c r="G303" s="85">
        <f t="shared" si="83"/>
        <v>0</v>
      </c>
      <c r="H303" s="85">
        <f>SUM(H304:H307)</f>
        <v>0</v>
      </c>
      <c r="I303" s="85">
        <f>SUM(I304:I307)</f>
        <v>0</v>
      </c>
      <c r="J303" s="85">
        <f t="shared" si="83"/>
        <v>0</v>
      </c>
      <c r="K303" s="85">
        <f t="shared" si="83"/>
        <v>0</v>
      </c>
      <c r="L303" s="89">
        <f t="shared" si="83"/>
        <v>0</v>
      </c>
    </row>
    <row r="304" spans="1:12" ht="15">
      <c r="A304" s="90">
        <v>8453</v>
      </c>
      <c r="B304" s="105" t="s">
        <v>560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ht="15">
      <c r="A305" s="90">
        <v>8454</v>
      </c>
      <c r="B305" s="105" t="s">
        <v>561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ht="15">
      <c r="A306" s="90">
        <v>8455</v>
      </c>
      <c r="B306" s="105" t="s">
        <v>562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ht="15">
      <c r="A307" s="90">
        <v>8456</v>
      </c>
      <c r="B307" s="105" t="s">
        <v>563</v>
      </c>
      <c r="C307" s="117">
        <v>0</v>
      </c>
      <c r="D307" s="148">
        <v>0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93">
        <v>0</v>
      </c>
    </row>
    <row r="308" spans="1:12" ht="15">
      <c r="A308" s="88">
        <v>847</v>
      </c>
      <c r="B308" s="103" t="s">
        <v>618</v>
      </c>
      <c r="C308" s="115">
        <f aca="true" t="shared" si="84" ref="C308:L308">SUM(C309:C315)</f>
        <v>0</v>
      </c>
      <c r="D308" s="147">
        <f t="shared" si="84"/>
        <v>0</v>
      </c>
      <c r="E308" s="85">
        <f t="shared" si="84"/>
        <v>0</v>
      </c>
      <c r="F308" s="85">
        <f t="shared" si="84"/>
        <v>0</v>
      </c>
      <c r="G308" s="85">
        <f t="shared" si="84"/>
        <v>0</v>
      </c>
      <c r="H308" s="85">
        <f>SUM(H309:H315)</f>
        <v>0</v>
      </c>
      <c r="I308" s="85">
        <f>SUM(I309:I315)</f>
        <v>0</v>
      </c>
      <c r="J308" s="85">
        <f t="shared" si="84"/>
        <v>0</v>
      </c>
      <c r="K308" s="85">
        <f t="shared" si="84"/>
        <v>0</v>
      </c>
      <c r="L308" s="89">
        <f t="shared" si="84"/>
        <v>0</v>
      </c>
    </row>
    <row r="309" spans="1:12" ht="15">
      <c r="A309" s="90">
        <v>8471</v>
      </c>
      <c r="B309" s="105" t="s">
        <v>564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ht="15">
      <c r="A310" s="90">
        <v>8472</v>
      </c>
      <c r="B310" s="105" t="s">
        <v>565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ht="15">
      <c r="A311" s="90">
        <v>8473</v>
      </c>
      <c r="B311" s="105" t="s">
        <v>566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ht="15">
      <c r="A312" s="90">
        <v>8474</v>
      </c>
      <c r="B312" s="105" t="s">
        <v>567</v>
      </c>
      <c r="C312" s="117">
        <v>0</v>
      </c>
      <c r="D312" s="148">
        <v>0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93">
        <v>0</v>
      </c>
    </row>
    <row r="313" spans="1:12" ht="15">
      <c r="A313" s="90">
        <v>8475</v>
      </c>
      <c r="B313" s="105" t="s">
        <v>568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ht="15">
      <c r="A314" s="90">
        <v>8476</v>
      </c>
      <c r="B314" s="105" t="s">
        <v>569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s="10" customFormat="1" ht="24" customHeight="1">
      <c r="A315" s="90" t="s">
        <v>570</v>
      </c>
      <c r="B315" s="105" t="s">
        <v>571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ht="15">
      <c r="A316" s="88">
        <v>85</v>
      </c>
      <c r="B316" s="103" t="s">
        <v>619</v>
      </c>
      <c r="C316" s="115">
        <f aca="true" t="shared" si="85" ref="C316:L316">C317+C320+C323+C326</f>
        <v>0</v>
      </c>
      <c r="D316" s="147">
        <f t="shared" si="85"/>
        <v>0</v>
      </c>
      <c r="E316" s="85">
        <f t="shared" si="85"/>
        <v>0</v>
      </c>
      <c r="F316" s="85">
        <f t="shared" si="85"/>
        <v>0</v>
      </c>
      <c r="G316" s="85">
        <f t="shared" si="85"/>
        <v>0</v>
      </c>
      <c r="H316" s="85">
        <f>H317+H320+H323+H326</f>
        <v>0</v>
      </c>
      <c r="I316" s="85">
        <f>I317+I320+I323+I326</f>
        <v>0</v>
      </c>
      <c r="J316" s="85">
        <f t="shared" si="85"/>
        <v>0</v>
      </c>
      <c r="K316" s="85">
        <f t="shared" si="85"/>
        <v>0</v>
      </c>
      <c r="L316" s="89">
        <f t="shared" si="85"/>
        <v>0</v>
      </c>
    </row>
    <row r="317" spans="1:12" ht="15">
      <c r="A317" s="88">
        <v>851</v>
      </c>
      <c r="B317" s="103" t="s">
        <v>620</v>
      </c>
      <c r="C317" s="115">
        <f aca="true" t="shared" si="86" ref="C317:L317">SUM(C318:C319)</f>
        <v>0</v>
      </c>
      <c r="D317" s="147">
        <f t="shared" si="86"/>
        <v>0</v>
      </c>
      <c r="E317" s="85">
        <f t="shared" si="86"/>
        <v>0</v>
      </c>
      <c r="F317" s="85">
        <f t="shared" si="86"/>
        <v>0</v>
      </c>
      <c r="G317" s="85">
        <f t="shared" si="86"/>
        <v>0</v>
      </c>
      <c r="H317" s="85">
        <f>SUM(H318:H319)</f>
        <v>0</v>
      </c>
      <c r="I317" s="85">
        <f>SUM(I318:I319)</f>
        <v>0</v>
      </c>
      <c r="J317" s="85">
        <f t="shared" si="86"/>
        <v>0</v>
      </c>
      <c r="K317" s="85">
        <f t="shared" si="86"/>
        <v>0</v>
      </c>
      <c r="L317" s="89">
        <f t="shared" si="86"/>
        <v>0</v>
      </c>
    </row>
    <row r="318" spans="1:12" ht="15">
      <c r="A318" s="90">
        <v>8511</v>
      </c>
      <c r="B318" s="105" t="s">
        <v>572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ht="15">
      <c r="A319" s="90">
        <v>8512</v>
      </c>
      <c r="B319" s="105" t="s">
        <v>573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ht="15">
      <c r="A320" s="88">
        <v>852</v>
      </c>
      <c r="B320" s="103" t="s">
        <v>621</v>
      </c>
      <c r="C320" s="115">
        <f aca="true" t="shared" si="87" ref="C320:L320">SUM(C321:C322)</f>
        <v>0</v>
      </c>
      <c r="D320" s="147">
        <f t="shared" si="87"/>
        <v>0</v>
      </c>
      <c r="E320" s="85">
        <f t="shared" si="87"/>
        <v>0</v>
      </c>
      <c r="F320" s="85">
        <f t="shared" si="87"/>
        <v>0</v>
      </c>
      <c r="G320" s="85">
        <f t="shared" si="87"/>
        <v>0</v>
      </c>
      <c r="H320" s="85">
        <f>SUM(H321:H322)</f>
        <v>0</v>
      </c>
      <c r="I320" s="85">
        <f>SUM(I321:I322)</f>
        <v>0</v>
      </c>
      <c r="J320" s="85">
        <f t="shared" si="87"/>
        <v>0</v>
      </c>
      <c r="K320" s="85">
        <f t="shared" si="87"/>
        <v>0</v>
      </c>
      <c r="L320" s="89">
        <f t="shared" si="87"/>
        <v>0</v>
      </c>
    </row>
    <row r="321" spans="1:12" ht="15">
      <c r="A321" s="90">
        <v>8521</v>
      </c>
      <c r="B321" s="105" t="s">
        <v>574</v>
      </c>
      <c r="C321" s="117">
        <v>0</v>
      </c>
      <c r="D321" s="148">
        <v>0</v>
      </c>
      <c r="E321" s="86">
        <v>0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93">
        <v>0</v>
      </c>
    </row>
    <row r="322" spans="1:12" ht="15">
      <c r="A322" s="90">
        <v>8522</v>
      </c>
      <c r="B322" s="105" t="s">
        <v>575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ht="15">
      <c r="A323" s="88">
        <v>853</v>
      </c>
      <c r="B323" s="103" t="s">
        <v>622</v>
      </c>
      <c r="C323" s="115">
        <f aca="true" t="shared" si="88" ref="C323:L323">SUM(C324:C325)</f>
        <v>0</v>
      </c>
      <c r="D323" s="147">
        <f t="shared" si="88"/>
        <v>0</v>
      </c>
      <c r="E323" s="85">
        <f t="shared" si="88"/>
        <v>0</v>
      </c>
      <c r="F323" s="85">
        <f t="shared" si="88"/>
        <v>0</v>
      </c>
      <c r="G323" s="85">
        <f t="shared" si="88"/>
        <v>0</v>
      </c>
      <c r="H323" s="85">
        <f>SUM(H324:H325)</f>
        <v>0</v>
      </c>
      <c r="I323" s="85">
        <f>SUM(I324:I325)</f>
        <v>0</v>
      </c>
      <c r="J323" s="85">
        <f t="shared" si="88"/>
        <v>0</v>
      </c>
      <c r="K323" s="85">
        <f t="shared" si="88"/>
        <v>0</v>
      </c>
      <c r="L323" s="89">
        <f t="shared" si="88"/>
        <v>0</v>
      </c>
    </row>
    <row r="324" spans="1:12" ht="15">
      <c r="A324" s="90">
        <v>8531</v>
      </c>
      <c r="B324" s="105" t="s">
        <v>576</v>
      </c>
      <c r="C324" s="117">
        <v>0</v>
      </c>
      <c r="D324" s="148">
        <v>0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93">
        <v>0</v>
      </c>
    </row>
    <row r="325" spans="1:12" ht="15">
      <c r="A325" s="90">
        <v>8532</v>
      </c>
      <c r="B325" s="105" t="s">
        <v>577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ht="15">
      <c r="A326" s="88">
        <v>854</v>
      </c>
      <c r="B326" s="103" t="s">
        <v>623</v>
      </c>
      <c r="C326" s="115">
        <f aca="true" t="shared" si="89" ref="C326:L326">SUM(C327:C328)</f>
        <v>0</v>
      </c>
      <c r="D326" s="147">
        <f t="shared" si="89"/>
        <v>0</v>
      </c>
      <c r="E326" s="85">
        <f t="shared" si="89"/>
        <v>0</v>
      </c>
      <c r="F326" s="85">
        <f t="shared" si="89"/>
        <v>0</v>
      </c>
      <c r="G326" s="85">
        <f t="shared" si="89"/>
        <v>0</v>
      </c>
      <c r="H326" s="85">
        <f>SUM(H327:H328)</f>
        <v>0</v>
      </c>
      <c r="I326" s="85">
        <f>SUM(I327:I328)</f>
        <v>0</v>
      </c>
      <c r="J326" s="85">
        <f t="shared" si="89"/>
        <v>0</v>
      </c>
      <c r="K326" s="85">
        <f t="shared" si="89"/>
        <v>0</v>
      </c>
      <c r="L326" s="89">
        <f t="shared" si="89"/>
        <v>0</v>
      </c>
    </row>
    <row r="327" spans="1:12" ht="15">
      <c r="A327" s="90">
        <v>8541</v>
      </c>
      <c r="B327" s="105" t="s">
        <v>578</v>
      </c>
      <c r="C327" s="117">
        <v>0</v>
      </c>
      <c r="D327" s="148">
        <v>0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93">
        <v>0</v>
      </c>
    </row>
    <row r="328" spans="1:12" ht="15.75" thickBot="1">
      <c r="A328" s="134">
        <v>8542</v>
      </c>
      <c r="B328" s="139" t="s">
        <v>187</v>
      </c>
      <c r="C328" s="142">
        <v>0</v>
      </c>
      <c r="D328" s="150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6">
        <v>0</v>
      </c>
    </row>
    <row r="329" spans="1:12" ht="15.75" thickBot="1">
      <c r="A329" s="99" t="s">
        <v>579</v>
      </c>
      <c r="B329" s="143" t="s">
        <v>624</v>
      </c>
      <c r="C329" s="123">
        <f aca="true" t="shared" si="90" ref="C329:L329">+C218+C3+C164</f>
        <v>20495629</v>
      </c>
      <c r="D329" s="114">
        <f t="shared" si="90"/>
        <v>700000</v>
      </c>
      <c r="E329" s="100">
        <f t="shared" si="90"/>
        <v>398427</v>
      </c>
      <c r="F329" s="100">
        <f t="shared" si="90"/>
        <v>0</v>
      </c>
      <c r="G329" s="100">
        <f t="shared" si="90"/>
        <v>0</v>
      </c>
      <c r="H329" s="100">
        <f t="shared" si="90"/>
        <v>0</v>
      </c>
      <c r="I329" s="100">
        <f t="shared" si="90"/>
        <v>0</v>
      </c>
      <c r="J329" s="100">
        <f t="shared" si="90"/>
        <v>0</v>
      </c>
      <c r="K329" s="100">
        <f t="shared" si="90"/>
        <v>0</v>
      </c>
      <c r="L329" s="101">
        <f t="shared" si="90"/>
        <v>0</v>
      </c>
    </row>
    <row r="330" s="127" customFormat="1" ht="15"/>
    <row r="332" ht="15">
      <c r="D332" s="144"/>
    </row>
    <row r="333" ht="15">
      <c r="D333" s="144"/>
    </row>
    <row r="334" ht="15">
      <c r="D334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2">
    <mergeCell ref="A217:L217"/>
    <mergeCell ref="A2:L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3:C289 C58:C61 C56 C214:C216 C87:L87 C66:C69 C3:C54 C73:C86 C227 D139:L216 D277:L289 D226:L227 C290:L290 C218:L225 C294 I68:K69 D3:D69 E67:H69 I67:L67 E3:L66 D70:K86 L68:L86 C88:D101 C104:C105 C107:C123 C125 C127:C129 E88:L130 D102:D130 C131:L138 C141:C142 C144:C145 C148:C166 C168:C173 C175:C178 C181:C183 C191:C192 C194 C196:C197 C199:C202 C205:C206 C210:C212 C228:L276 C278:C281 C292 D291:L295 C296:L329">
      <formula1>9999999999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4"/>
  <sheetViews>
    <sheetView tabSelected="1" zoomScale="90" zoomScaleNormal="90" zoomScalePageLayoutView="0" workbookViewId="0" topLeftCell="A322">
      <selection activeCell="C140" sqref="C140"/>
    </sheetView>
  </sheetViews>
  <sheetFormatPr defaultColWidth="9.140625" defaultRowHeight="15"/>
  <cols>
    <col min="1" max="1" width="15.8515625" style="6" customWidth="1"/>
    <col min="2" max="2" width="66.8515625" style="6" customWidth="1"/>
    <col min="3" max="12" width="12.7109375" style="6" customWidth="1"/>
    <col min="13" max="16384" width="9.140625" style="6" customWidth="1"/>
  </cols>
  <sheetData>
    <row r="1" spans="1:12" ht="30" customHeight="1" thickBot="1">
      <c r="A1" s="160" t="s">
        <v>0</v>
      </c>
      <c r="B1" s="161" t="s">
        <v>1</v>
      </c>
      <c r="C1" s="162" t="s">
        <v>654</v>
      </c>
      <c r="D1" s="162" t="s">
        <v>491</v>
      </c>
      <c r="E1" s="162" t="s">
        <v>492</v>
      </c>
      <c r="F1" s="162" t="s">
        <v>582</v>
      </c>
      <c r="G1" s="162" t="s">
        <v>581</v>
      </c>
      <c r="H1" s="162" t="s">
        <v>644</v>
      </c>
      <c r="I1" s="162" t="s">
        <v>633</v>
      </c>
      <c r="J1" s="162" t="s">
        <v>493</v>
      </c>
      <c r="K1" s="162" t="s">
        <v>494</v>
      </c>
      <c r="L1" s="163" t="s">
        <v>495</v>
      </c>
    </row>
    <row r="2" spans="1:13" ht="15.75" thickBot="1">
      <c r="A2" s="192" t="s">
        <v>496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24"/>
    </row>
    <row r="3" spans="1:13" ht="15">
      <c r="A3" s="87">
        <v>6</v>
      </c>
      <c r="B3" s="102" t="s">
        <v>458</v>
      </c>
      <c r="C3" s="122">
        <f aca="true" t="shared" si="0" ref="C3:L3">C4+C41+C49+C88+C119+C137+C144+C151</f>
        <v>20900136</v>
      </c>
      <c r="D3" s="146">
        <f t="shared" si="0"/>
        <v>700000</v>
      </c>
      <c r="E3" s="97">
        <f t="shared" si="0"/>
        <v>381426</v>
      </c>
      <c r="F3" s="97">
        <f t="shared" si="0"/>
        <v>0</v>
      </c>
      <c r="G3" s="97">
        <f t="shared" si="0"/>
        <v>0</v>
      </c>
      <c r="H3" s="97">
        <f t="shared" si="0"/>
        <v>0</v>
      </c>
      <c r="I3" s="97">
        <f t="shared" si="0"/>
        <v>0</v>
      </c>
      <c r="J3" s="97">
        <f t="shared" si="0"/>
        <v>0</v>
      </c>
      <c r="K3" s="97">
        <f t="shared" si="0"/>
        <v>0</v>
      </c>
      <c r="L3" s="98">
        <f t="shared" si="0"/>
        <v>0</v>
      </c>
      <c r="M3" s="7"/>
    </row>
    <row r="4" spans="1:12" ht="15">
      <c r="A4" s="88">
        <v>61</v>
      </c>
      <c r="B4" s="103" t="s">
        <v>459</v>
      </c>
      <c r="C4" s="115">
        <f aca="true" t="shared" si="1" ref="C4:L4">C5+C14+C20+C26+C34+C37</f>
        <v>0</v>
      </c>
      <c r="D4" s="147">
        <f t="shared" si="1"/>
        <v>0</v>
      </c>
      <c r="E4" s="85">
        <f t="shared" si="1"/>
        <v>0</v>
      </c>
      <c r="F4" s="85">
        <f t="shared" si="1"/>
        <v>0</v>
      </c>
      <c r="G4" s="85">
        <f t="shared" si="1"/>
        <v>0</v>
      </c>
      <c r="H4" s="85">
        <f>H5+H14+H20+H26+H34+H37</f>
        <v>0</v>
      </c>
      <c r="I4" s="85">
        <f>I5+I14+I20+I26+I34+I37</f>
        <v>0</v>
      </c>
      <c r="J4" s="85">
        <f t="shared" si="1"/>
        <v>0</v>
      </c>
      <c r="K4" s="85">
        <f t="shared" si="1"/>
        <v>0</v>
      </c>
      <c r="L4" s="89">
        <f t="shared" si="1"/>
        <v>0</v>
      </c>
    </row>
    <row r="5" spans="1:12" ht="15" hidden="1">
      <c r="A5" s="88">
        <v>611</v>
      </c>
      <c r="B5" s="103" t="s">
        <v>2</v>
      </c>
      <c r="C5" s="115">
        <f aca="true" t="shared" si="2" ref="C5:L5">SUM(C6:C11)-C12-C13</f>
        <v>0</v>
      </c>
      <c r="D5" s="147">
        <f t="shared" si="2"/>
        <v>0</v>
      </c>
      <c r="E5" s="85">
        <f t="shared" si="2"/>
        <v>0</v>
      </c>
      <c r="F5" s="85">
        <f t="shared" si="2"/>
        <v>0</v>
      </c>
      <c r="G5" s="85">
        <f t="shared" si="2"/>
        <v>0</v>
      </c>
      <c r="H5" s="85">
        <f>SUM(H6:H11)-H12-H13</f>
        <v>0</v>
      </c>
      <c r="I5" s="85">
        <f>SUM(I6:I11)-I12-I13</f>
        <v>0</v>
      </c>
      <c r="J5" s="85">
        <f t="shared" si="2"/>
        <v>0</v>
      </c>
      <c r="K5" s="85">
        <f t="shared" si="2"/>
        <v>0</v>
      </c>
      <c r="L5" s="89">
        <f t="shared" si="2"/>
        <v>0</v>
      </c>
    </row>
    <row r="6" spans="1:12" ht="15" hidden="1">
      <c r="A6" s="88">
        <v>6111</v>
      </c>
      <c r="B6" s="103" t="s">
        <v>3</v>
      </c>
      <c r="C6" s="116">
        <v>0</v>
      </c>
      <c r="D6" s="151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3">
        <v>0</v>
      </c>
    </row>
    <row r="7" spans="1:12" ht="15" hidden="1">
      <c r="A7" s="88">
        <v>6112</v>
      </c>
      <c r="B7" s="103" t="s">
        <v>4</v>
      </c>
      <c r="C7" s="116">
        <v>0</v>
      </c>
      <c r="D7" s="151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3">
        <v>0</v>
      </c>
    </row>
    <row r="8" spans="1:12" ht="15" hidden="1">
      <c r="A8" s="88">
        <v>6113</v>
      </c>
      <c r="B8" s="103" t="s">
        <v>5</v>
      </c>
      <c r="C8" s="116">
        <v>0</v>
      </c>
      <c r="D8" s="151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3">
        <v>0</v>
      </c>
    </row>
    <row r="9" spans="1:12" ht="15" hidden="1">
      <c r="A9" s="88">
        <v>6114</v>
      </c>
      <c r="B9" s="103" t="s">
        <v>6</v>
      </c>
      <c r="C9" s="116">
        <v>0</v>
      </c>
      <c r="D9" s="151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3">
        <v>0</v>
      </c>
    </row>
    <row r="10" spans="1:12" ht="15" hidden="1">
      <c r="A10" s="88">
        <v>6115</v>
      </c>
      <c r="B10" s="103" t="s">
        <v>7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2" ht="15" hidden="1">
      <c r="A11" s="88">
        <v>6116</v>
      </c>
      <c r="B11" s="103" t="s">
        <v>8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2" ht="15" hidden="1">
      <c r="A12" s="88">
        <v>6117</v>
      </c>
      <c r="B12" s="103" t="s">
        <v>9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2" ht="15" hidden="1">
      <c r="A13" s="88">
        <v>6119</v>
      </c>
      <c r="B13" s="103" t="s">
        <v>10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2" ht="15" hidden="1">
      <c r="A14" s="88">
        <v>612</v>
      </c>
      <c r="B14" s="103" t="s">
        <v>11</v>
      </c>
      <c r="C14" s="115">
        <f aca="true" t="shared" si="3" ref="C14:L14">SUM(C15:C18)-C19</f>
        <v>0</v>
      </c>
      <c r="D14" s="147">
        <f t="shared" si="3"/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>SUM(H15:H18)-H19</f>
        <v>0</v>
      </c>
      <c r="I14" s="85">
        <f>SUM(I15:I18)-I19</f>
        <v>0</v>
      </c>
      <c r="J14" s="85">
        <f t="shared" si="3"/>
        <v>0</v>
      </c>
      <c r="K14" s="85">
        <f t="shared" si="3"/>
        <v>0</v>
      </c>
      <c r="L14" s="89">
        <f t="shared" si="3"/>
        <v>0</v>
      </c>
    </row>
    <row r="15" spans="1:12" ht="15" hidden="1">
      <c r="A15" s="88">
        <v>6121</v>
      </c>
      <c r="B15" s="103" t="s">
        <v>12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2" ht="15" hidden="1">
      <c r="A16" s="88">
        <v>6122</v>
      </c>
      <c r="B16" s="103" t="s">
        <v>13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t="15" hidden="1">
      <c r="A17" s="88">
        <v>6123</v>
      </c>
      <c r="B17" s="104" t="s">
        <v>14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t="15" hidden="1">
      <c r="A18" s="88">
        <v>6124</v>
      </c>
      <c r="B18" s="103" t="s">
        <v>15</v>
      </c>
      <c r="C18" s="116">
        <v>0</v>
      </c>
      <c r="D18" s="15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3">
        <v>0</v>
      </c>
    </row>
    <row r="19" spans="1:12" ht="15" hidden="1">
      <c r="A19" s="88">
        <v>6125</v>
      </c>
      <c r="B19" s="103" t="s">
        <v>16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t="15" hidden="1">
      <c r="A20" s="88">
        <v>613</v>
      </c>
      <c r="B20" s="103" t="s">
        <v>17</v>
      </c>
      <c r="C20" s="115">
        <f aca="true" t="shared" si="4" ref="C20:L20">SUM(C21:C25)</f>
        <v>0</v>
      </c>
      <c r="D20" s="147">
        <f t="shared" si="4"/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>SUM(H21:H25)</f>
        <v>0</v>
      </c>
      <c r="I20" s="85">
        <f>SUM(I21:I25)</f>
        <v>0</v>
      </c>
      <c r="J20" s="85">
        <f t="shared" si="4"/>
        <v>0</v>
      </c>
      <c r="K20" s="85">
        <f t="shared" si="4"/>
        <v>0</v>
      </c>
      <c r="L20" s="89">
        <f t="shared" si="4"/>
        <v>0</v>
      </c>
    </row>
    <row r="21" spans="1:12" ht="15" hidden="1">
      <c r="A21" s="88">
        <v>6131</v>
      </c>
      <c r="B21" s="103" t="s">
        <v>18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t="15" hidden="1">
      <c r="A22" s="88">
        <v>6132</v>
      </c>
      <c r="B22" s="103" t="s">
        <v>19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t="15" hidden="1">
      <c r="A23" s="88">
        <v>6133</v>
      </c>
      <c r="B23" s="103" t="s">
        <v>20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t="15" hidden="1">
      <c r="A24" s="88">
        <v>6134</v>
      </c>
      <c r="B24" s="103" t="s">
        <v>21</v>
      </c>
      <c r="C24" s="116">
        <v>0</v>
      </c>
      <c r="D24" s="151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3">
        <v>0</v>
      </c>
    </row>
    <row r="25" spans="1:12" ht="15" hidden="1">
      <c r="A25" s="88">
        <v>6135</v>
      </c>
      <c r="B25" s="103" t="s">
        <v>22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t="15" hidden="1">
      <c r="A26" s="88">
        <v>614</v>
      </c>
      <c r="B26" s="103" t="s">
        <v>23</v>
      </c>
      <c r="C26" s="115">
        <f aca="true" t="shared" si="5" ref="C26:L26">SUM(C27:C33)</f>
        <v>0</v>
      </c>
      <c r="D26" s="147">
        <f t="shared" si="5"/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>SUM(H27:H33)</f>
        <v>0</v>
      </c>
      <c r="I26" s="85">
        <f>SUM(I27:I33)</f>
        <v>0</v>
      </c>
      <c r="J26" s="85">
        <f t="shared" si="5"/>
        <v>0</v>
      </c>
      <c r="K26" s="85">
        <f t="shared" si="5"/>
        <v>0</v>
      </c>
      <c r="L26" s="89">
        <f t="shared" si="5"/>
        <v>0</v>
      </c>
    </row>
    <row r="27" spans="1:12" ht="15" hidden="1">
      <c r="A27" s="88">
        <v>6141</v>
      </c>
      <c r="B27" s="103" t="s">
        <v>24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t="15" hidden="1">
      <c r="A28" s="88">
        <v>6142</v>
      </c>
      <c r="B28" s="103" t="s">
        <v>25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t="15" hidden="1">
      <c r="A29" s="88">
        <v>6143</v>
      </c>
      <c r="B29" s="103" t="s">
        <v>26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t="15" hidden="1">
      <c r="A30" s="88">
        <v>6145</v>
      </c>
      <c r="B30" s="103" t="s">
        <v>27</v>
      </c>
      <c r="C30" s="116">
        <v>0</v>
      </c>
      <c r="D30" s="151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3">
        <v>0</v>
      </c>
    </row>
    <row r="31" spans="1:12" ht="15" hidden="1">
      <c r="A31" s="88">
        <v>6146</v>
      </c>
      <c r="B31" s="103" t="s">
        <v>28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t="15" hidden="1">
      <c r="A32" s="88">
        <v>6147</v>
      </c>
      <c r="B32" s="103" t="s">
        <v>29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t="15" hidden="1">
      <c r="A33" s="88">
        <v>6148</v>
      </c>
      <c r="B33" s="103" t="s">
        <v>30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t="15" hidden="1">
      <c r="A34" s="88">
        <v>615</v>
      </c>
      <c r="B34" s="103" t="s">
        <v>31</v>
      </c>
      <c r="C34" s="115">
        <f aca="true" t="shared" si="6" ref="C34:L34">SUM(C35:C36)</f>
        <v>0</v>
      </c>
      <c r="D34" s="147">
        <f t="shared" si="6"/>
        <v>0</v>
      </c>
      <c r="E34" s="85">
        <f t="shared" si="6"/>
        <v>0</v>
      </c>
      <c r="F34" s="85">
        <f t="shared" si="6"/>
        <v>0</v>
      </c>
      <c r="G34" s="85">
        <f t="shared" si="6"/>
        <v>0</v>
      </c>
      <c r="H34" s="85">
        <f>SUM(H35:H36)</f>
        <v>0</v>
      </c>
      <c r="I34" s="85">
        <f>SUM(I35:I36)</f>
        <v>0</v>
      </c>
      <c r="J34" s="85">
        <f t="shared" si="6"/>
        <v>0</v>
      </c>
      <c r="K34" s="85">
        <f t="shared" si="6"/>
        <v>0</v>
      </c>
      <c r="L34" s="89">
        <f t="shared" si="6"/>
        <v>0</v>
      </c>
    </row>
    <row r="35" spans="1:12" ht="15" hidden="1">
      <c r="A35" s="88">
        <v>6151</v>
      </c>
      <c r="B35" s="103" t="s">
        <v>32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t="15" hidden="1">
      <c r="A36" s="88">
        <v>6152</v>
      </c>
      <c r="B36" s="103" t="s">
        <v>33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t="15" hidden="1">
      <c r="A37" s="88">
        <v>616</v>
      </c>
      <c r="B37" s="103" t="s">
        <v>34</v>
      </c>
      <c r="C37" s="115">
        <f aca="true" t="shared" si="7" ref="C37:L37">SUM(C38:C40)</f>
        <v>0</v>
      </c>
      <c r="D37" s="147">
        <f t="shared" si="7"/>
        <v>0</v>
      </c>
      <c r="E37" s="85">
        <f t="shared" si="7"/>
        <v>0</v>
      </c>
      <c r="F37" s="85">
        <f t="shared" si="7"/>
        <v>0</v>
      </c>
      <c r="G37" s="85">
        <f t="shared" si="7"/>
        <v>0</v>
      </c>
      <c r="H37" s="85">
        <f>SUM(H38:H40)</f>
        <v>0</v>
      </c>
      <c r="I37" s="85">
        <f>SUM(I38:I40)</f>
        <v>0</v>
      </c>
      <c r="J37" s="85">
        <f t="shared" si="7"/>
        <v>0</v>
      </c>
      <c r="K37" s="85">
        <f t="shared" si="7"/>
        <v>0</v>
      </c>
      <c r="L37" s="89">
        <f t="shared" si="7"/>
        <v>0</v>
      </c>
    </row>
    <row r="38" spans="1:12" ht="15" hidden="1">
      <c r="A38" s="88">
        <v>6161</v>
      </c>
      <c r="B38" s="103" t="s">
        <v>35</v>
      </c>
      <c r="C38" s="116">
        <v>0</v>
      </c>
      <c r="D38" s="151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3">
        <v>0</v>
      </c>
    </row>
    <row r="39" spans="1:12" ht="15" hidden="1">
      <c r="A39" s="88">
        <v>6162</v>
      </c>
      <c r="B39" s="103" t="s">
        <v>36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t="15" hidden="1">
      <c r="A40" s="88">
        <v>6163</v>
      </c>
      <c r="B40" s="103" t="s">
        <v>37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ht="15">
      <c r="A41" s="88">
        <v>62</v>
      </c>
      <c r="B41" s="103" t="s">
        <v>583</v>
      </c>
      <c r="C41" s="115">
        <f aca="true" t="shared" si="8" ref="C41:L41">C42+C45+C47</f>
        <v>0</v>
      </c>
      <c r="D41" s="147">
        <f t="shared" si="8"/>
        <v>0</v>
      </c>
      <c r="E41" s="85">
        <f t="shared" si="8"/>
        <v>0</v>
      </c>
      <c r="F41" s="85">
        <f t="shared" si="8"/>
        <v>0</v>
      </c>
      <c r="G41" s="85">
        <f t="shared" si="8"/>
        <v>0</v>
      </c>
      <c r="H41" s="85">
        <f>H42+H45+H47</f>
        <v>0</v>
      </c>
      <c r="I41" s="85">
        <f>I42+I45+I47</f>
        <v>0</v>
      </c>
      <c r="J41" s="85">
        <f t="shared" si="8"/>
        <v>0</v>
      </c>
      <c r="K41" s="85">
        <f t="shared" si="8"/>
        <v>0</v>
      </c>
      <c r="L41" s="89">
        <f t="shared" si="8"/>
        <v>0</v>
      </c>
    </row>
    <row r="42" spans="1:12" ht="15" hidden="1">
      <c r="A42" s="88">
        <v>621</v>
      </c>
      <c r="B42" s="103" t="s">
        <v>38</v>
      </c>
      <c r="C42" s="115">
        <f aca="true" t="shared" si="9" ref="C42:L42">SUM(C43:C44)</f>
        <v>0</v>
      </c>
      <c r="D42" s="147">
        <f t="shared" si="9"/>
        <v>0</v>
      </c>
      <c r="E42" s="85">
        <f t="shared" si="9"/>
        <v>0</v>
      </c>
      <c r="F42" s="85">
        <f t="shared" si="9"/>
        <v>0</v>
      </c>
      <c r="G42" s="85">
        <f t="shared" si="9"/>
        <v>0</v>
      </c>
      <c r="H42" s="85">
        <f>SUM(H43:H44)</f>
        <v>0</v>
      </c>
      <c r="I42" s="85">
        <f>SUM(I43:I44)</f>
        <v>0</v>
      </c>
      <c r="J42" s="85">
        <f t="shared" si="9"/>
        <v>0</v>
      </c>
      <c r="K42" s="85">
        <f t="shared" si="9"/>
        <v>0</v>
      </c>
      <c r="L42" s="89">
        <f t="shared" si="9"/>
        <v>0</v>
      </c>
    </row>
    <row r="43" spans="1:12" ht="15" hidden="1">
      <c r="A43" s="88">
        <v>6211</v>
      </c>
      <c r="B43" s="103" t="s">
        <v>39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t="15" hidden="1">
      <c r="A44" s="88">
        <v>6212</v>
      </c>
      <c r="B44" s="103" t="s">
        <v>40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t="15" hidden="1">
      <c r="A45" s="88">
        <v>622</v>
      </c>
      <c r="B45" s="103" t="s">
        <v>41</v>
      </c>
      <c r="C45" s="115">
        <f aca="true" t="shared" si="10" ref="C45:L45">C46</f>
        <v>0</v>
      </c>
      <c r="D45" s="147">
        <f t="shared" si="10"/>
        <v>0</v>
      </c>
      <c r="E45" s="85">
        <f t="shared" si="10"/>
        <v>0</v>
      </c>
      <c r="F45" s="85">
        <f t="shared" si="10"/>
        <v>0</v>
      </c>
      <c r="G45" s="85">
        <f t="shared" si="10"/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9">
        <f t="shared" si="10"/>
        <v>0</v>
      </c>
    </row>
    <row r="46" spans="1:12" ht="15" hidden="1">
      <c r="A46" s="88">
        <v>6221</v>
      </c>
      <c r="B46" s="103" t="s">
        <v>42</v>
      </c>
      <c r="C46" s="116">
        <v>0</v>
      </c>
      <c r="D46" s="151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3">
        <v>0</v>
      </c>
    </row>
    <row r="47" spans="1:12" ht="15" hidden="1">
      <c r="A47" s="88">
        <v>623</v>
      </c>
      <c r="B47" s="103" t="s">
        <v>43</v>
      </c>
      <c r="C47" s="115">
        <f aca="true" t="shared" si="11" ref="C47:L47">C48</f>
        <v>0</v>
      </c>
      <c r="D47" s="147">
        <f t="shared" si="11"/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5">
        <f t="shared" si="11"/>
        <v>0</v>
      </c>
      <c r="I47" s="85">
        <f t="shared" si="11"/>
        <v>0</v>
      </c>
      <c r="J47" s="85">
        <f t="shared" si="11"/>
        <v>0</v>
      </c>
      <c r="K47" s="85">
        <f t="shared" si="11"/>
        <v>0</v>
      </c>
      <c r="L47" s="89">
        <f t="shared" si="11"/>
        <v>0</v>
      </c>
    </row>
    <row r="48" spans="1:12" ht="15" hidden="1">
      <c r="A48" s="88">
        <v>6232</v>
      </c>
      <c r="B48" s="103" t="s">
        <v>44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2" ht="24" customHeight="1">
      <c r="A49" s="88">
        <v>63</v>
      </c>
      <c r="B49" s="103" t="s">
        <v>584</v>
      </c>
      <c r="C49" s="115">
        <f aca="true" t="shared" si="12" ref="C49:L49">C50+C53+C73+C76+C79+C82+C85</f>
        <v>0</v>
      </c>
      <c r="D49" s="147">
        <f t="shared" si="12"/>
        <v>0</v>
      </c>
      <c r="E49" s="85">
        <f t="shared" si="12"/>
        <v>0</v>
      </c>
      <c r="F49" s="85">
        <f t="shared" si="12"/>
        <v>0</v>
      </c>
      <c r="G49" s="85">
        <f t="shared" si="12"/>
        <v>0</v>
      </c>
      <c r="H49" s="85">
        <f t="shared" si="12"/>
        <v>0</v>
      </c>
      <c r="I49" s="85">
        <f t="shared" si="12"/>
        <v>0</v>
      </c>
      <c r="J49" s="85">
        <f t="shared" si="12"/>
        <v>0</v>
      </c>
      <c r="K49" s="85">
        <f t="shared" si="12"/>
        <v>0</v>
      </c>
      <c r="L49" s="89">
        <f t="shared" si="12"/>
        <v>0</v>
      </c>
    </row>
    <row r="50" spans="1:12" ht="15">
      <c r="A50" s="90">
        <v>631</v>
      </c>
      <c r="B50" s="105" t="s">
        <v>460</v>
      </c>
      <c r="C50" s="173">
        <f aca="true" t="shared" si="13" ref="C50:L50">C51+C52</f>
        <v>0</v>
      </c>
      <c r="D50" s="174">
        <f t="shared" si="13"/>
        <v>0</v>
      </c>
      <c r="E50" s="175">
        <f t="shared" si="13"/>
        <v>0</v>
      </c>
      <c r="F50" s="175">
        <f t="shared" si="13"/>
        <v>0</v>
      </c>
      <c r="G50" s="175">
        <f t="shared" si="13"/>
        <v>0</v>
      </c>
      <c r="H50" s="175">
        <f t="shared" si="13"/>
        <v>0</v>
      </c>
      <c r="I50" s="175">
        <f t="shared" si="13"/>
        <v>0</v>
      </c>
      <c r="J50" s="175">
        <f t="shared" si="13"/>
        <v>0</v>
      </c>
      <c r="K50" s="175">
        <f t="shared" si="13"/>
        <v>0</v>
      </c>
      <c r="L50" s="176">
        <f t="shared" si="13"/>
        <v>0</v>
      </c>
    </row>
    <row r="51" spans="1:12" ht="15">
      <c r="A51" s="94">
        <v>6311</v>
      </c>
      <c r="B51" s="110" t="s">
        <v>45</v>
      </c>
      <c r="C51" s="121"/>
      <c r="D51" s="149"/>
      <c r="E51" s="11"/>
      <c r="F51" s="11"/>
      <c r="G51" s="14">
        <f>+C51</f>
        <v>0</v>
      </c>
      <c r="H51" s="11"/>
      <c r="I51" s="11"/>
      <c r="J51" s="11"/>
      <c r="K51" s="11"/>
      <c r="L51" s="92"/>
    </row>
    <row r="52" spans="1:13" ht="15">
      <c r="A52" s="94">
        <v>6312</v>
      </c>
      <c r="B52" s="110" t="s">
        <v>46</v>
      </c>
      <c r="C52" s="121"/>
      <c r="D52" s="149"/>
      <c r="E52" s="11"/>
      <c r="F52" s="11"/>
      <c r="G52" s="14">
        <f>+C52</f>
        <v>0</v>
      </c>
      <c r="H52" s="11"/>
      <c r="I52" s="11"/>
      <c r="J52" s="11"/>
      <c r="K52" s="11"/>
      <c r="L52" s="92"/>
      <c r="M52" s="8"/>
    </row>
    <row r="53" spans="1:13" ht="15">
      <c r="A53" s="88">
        <v>632</v>
      </c>
      <c r="B53" s="103" t="s">
        <v>461</v>
      </c>
      <c r="C53" s="115">
        <f aca="true" t="shared" si="14" ref="C53:L53">+C54+C56+C58+C66</f>
        <v>0</v>
      </c>
      <c r="D53" s="147">
        <f t="shared" si="14"/>
        <v>0</v>
      </c>
      <c r="E53" s="85">
        <f t="shared" si="14"/>
        <v>0</v>
      </c>
      <c r="F53" s="85">
        <f t="shared" si="14"/>
        <v>0</v>
      </c>
      <c r="G53" s="85">
        <f t="shared" si="14"/>
        <v>0</v>
      </c>
      <c r="H53" s="85">
        <f t="shared" si="14"/>
        <v>0</v>
      </c>
      <c r="I53" s="85">
        <f t="shared" si="14"/>
        <v>0</v>
      </c>
      <c r="J53" s="85">
        <f t="shared" si="14"/>
        <v>0</v>
      </c>
      <c r="K53" s="85">
        <f t="shared" si="14"/>
        <v>0</v>
      </c>
      <c r="L53" s="89">
        <f t="shared" si="14"/>
        <v>0</v>
      </c>
      <c r="M53" s="8"/>
    </row>
    <row r="54" spans="1:13" ht="15">
      <c r="A54" s="90">
        <v>6321</v>
      </c>
      <c r="B54" s="105" t="s">
        <v>47</v>
      </c>
      <c r="C54" s="117">
        <f aca="true" t="shared" si="15" ref="C54:L54">+C55</f>
        <v>0</v>
      </c>
      <c r="D54" s="148">
        <f t="shared" si="15"/>
        <v>0</v>
      </c>
      <c r="E54" s="86">
        <f t="shared" si="15"/>
        <v>0</v>
      </c>
      <c r="F54" s="86">
        <f t="shared" si="15"/>
        <v>0</v>
      </c>
      <c r="G54" s="86">
        <f t="shared" si="15"/>
        <v>0</v>
      </c>
      <c r="H54" s="86">
        <f t="shared" si="15"/>
        <v>0</v>
      </c>
      <c r="I54" s="86">
        <f t="shared" si="15"/>
        <v>0</v>
      </c>
      <c r="J54" s="86">
        <f t="shared" si="15"/>
        <v>0</v>
      </c>
      <c r="K54" s="86">
        <f t="shared" si="15"/>
        <v>0</v>
      </c>
      <c r="L54" s="93">
        <f t="shared" si="15"/>
        <v>0</v>
      </c>
      <c r="M54" s="8"/>
    </row>
    <row r="55" spans="1:13" s="9" customFormat="1" ht="15">
      <c r="A55" s="91" t="s">
        <v>497</v>
      </c>
      <c r="B55" s="106" t="s">
        <v>47</v>
      </c>
      <c r="C55" s="118"/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  <c r="M55" s="8"/>
    </row>
    <row r="56" spans="1:13" ht="15">
      <c r="A56" s="90">
        <v>6322</v>
      </c>
      <c r="B56" s="105" t="s">
        <v>48</v>
      </c>
      <c r="C56" s="117">
        <f aca="true" t="shared" si="16" ref="C56:L56">+C57</f>
        <v>0</v>
      </c>
      <c r="D56" s="148">
        <f t="shared" si="16"/>
        <v>0</v>
      </c>
      <c r="E56" s="86">
        <f t="shared" si="16"/>
        <v>0</v>
      </c>
      <c r="F56" s="86">
        <f t="shared" si="16"/>
        <v>0</v>
      </c>
      <c r="G56" s="86">
        <f t="shared" si="16"/>
        <v>0</v>
      </c>
      <c r="H56" s="86">
        <f t="shared" si="16"/>
        <v>0</v>
      </c>
      <c r="I56" s="86">
        <f t="shared" si="16"/>
        <v>0</v>
      </c>
      <c r="J56" s="86">
        <f t="shared" si="16"/>
        <v>0</v>
      </c>
      <c r="K56" s="86">
        <f t="shared" si="16"/>
        <v>0</v>
      </c>
      <c r="L56" s="93">
        <f t="shared" si="16"/>
        <v>0</v>
      </c>
      <c r="M56" s="8"/>
    </row>
    <row r="57" spans="1:13" s="9" customFormat="1" ht="15">
      <c r="A57" s="91" t="s">
        <v>498</v>
      </c>
      <c r="B57" s="106" t="s">
        <v>499</v>
      </c>
      <c r="C57" s="118"/>
      <c r="D57" s="149"/>
      <c r="E57" s="11"/>
      <c r="F57" s="11"/>
      <c r="G57" s="14">
        <f>+C57</f>
        <v>0</v>
      </c>
      <c r="H57" s="11"/>
      <c r="I57" s="11"/>
      <c r="J57" s="11"/>
      <c r="K57" s="11"/>
      <c r="L57" s="92"/>
      <c r="M57" s="8"/>
    </row>
    <row r="58" spans="1:13" ht="15">
      <c r="A58" s="90">
        <v>6323</v>
      </c>
      <c r="B58" s="105" t="s">
        <v>49</v>
      </c>
      <c r="C58" s="117">
        <f>+C62+C64+C63+C65+C59+C60+C61</f>
        <v>0</v>
      </c>
      <c r="D58" s="148">
        <f>+D62+D64+D63+D65+D59+D60+D61</f>
        <v>0</v>
      </c>
      <c r="E58" s="112">
        <f aca="true" t="shared" si="17" ref="E58:L58">+E62+E64+E63+E65+E59+E60+E61</f>
        <v>0</v>
      </c>
      <c r="F58" s="112">
        <f>+F62+F64+F63+F65+F59+F60+F61</f>
        <v>0</v>
      </c>
      <c r="G58" s="112">
        <f t="shared" si="17"/>
        <v>0</v>
      </c>
      <c r="H58" s="112">
        <f>+H62+H64+H63+H65+H59+H60+H61</f>
        <v>0</v>
      </c>
      <c r="I58" s="112">
        <f t="shared" si="17"/>
        <v>0</v>
      </c>
      <c r="J58" s="112">
        <f t="shared" si="17"/>
        <v>0</v>
      </c>
      <c r="K58" s="112">
        <f t="shared" si="17"/>
        <v>0</v>
      </c>
      <c r="L58" s="152">
        <f t="shared" si="17"/>
        <v>0</v>
      </c>
      <c r="M58" s="8"/>
    </row>
    <row r="59" spans="1:13" ht="15">
      <c r="A59" s="91" t="s">
        <v>634</v>
      </c>
      <c r="B59" s="106" t="s">
        <v>635</v>
      </c>
      <c r="C59" s="172"/>
      <c r="D59" s="153"/>
      <c r="E59" s="113"/>
      <c r="F59" s="113"/>
      <c r="G59" s="113"/>
      <c r="H59" s="145">
        <f>C59</f>
        <v>0</v>
      </c>
      <c r="I59" s="113"/>
      <c r="J59" s="113"/>
      <c r="K59" s="113"/>
      <c r="L59" s="154"/>
      <c r="M59" s="8"/>
    </row>
    <row r="60" spans="1:13" ht="15">
      <c r="A60" s="91" t="s">
        <v>636</v>
      </c>
      <c r="B60" s="106" t="s">
        <v>501</v>
      </c>
      <c r="C60" s="172"/>
      <c r="D60" s="153"/>
      <c r="E60" s="113"/>
      <c r="F60" s="113"/>
      <c r="G60" s="113"/>
      <c r="H60" s="145">
        <f>C60</f>
        <v>0</v>
      </c>
      <c r="I60" s="113"/>
      <c r="J60" s="113"/>
      <c r="K60" s="113"/>
      <c r="L60" s="154"/>
      <c r="M60" s="8"/>
    </row>
    <row r="61" spans="1:13" ht="15">
      <c r="A61" s="91" t="s">
        <v>640</v>
      </c>
      <c r="B61" s="106" t="s">
        <v>641</v>
      </c>
      <c r="C61" s="172"/>
      <c r="D61" s="153"/>
      <c r="E61" s="113"/>
      <c r="F61" s="113"/>
      <c r="G61" s="113"/>
      <c r="H61" s="113"/>
      <c r="I61" s="145">
        <f>C61</f>
        <v>0</v>
      </c>
      <c r="J61" s="113"/>
      <c r="K61" s="113"/>
      <c r="L61" s="154"/>
      <c r="M61" s="8"/>
    </row>
    <row r="62" spans="1:13" s="9" customFormat="1" ht="15">
      <c r="A62" s="91">
        <v>632311500</v>
      </c>
      <c r="B62" s="106" t="s">
        <v>500</v>
      </c>
      <c r="C62" s="118"/>
      <c r="D62" s="149"/>
      <c r="E62" s="11"/>
      <c r="F62" s="14">
        <f>+C62</f>
        <v>0</v>
      </c>
      <c r="G62" s="11"/>
      <c r="H62" s="11"/>
      <c r="I62" s="11"/>
      <c r="J62" s="11"/>
      <c r="K62" s="11"/>
      <c r="L62" s="92"/>
      <c r="M62" s="8"/>
    </row>
    <row r="63" spans="1:13" s="9" customFormat="1" ht="15">
      <c r="A63" s="91" t="s">
        <v>627</v>
      </c>
      <c r="B63" s="106" t="s">
        <v>628</v>
      </c>
      <c r="C63" s="118"/>
      <c r="D63" s="149"/>
      <c r="E63" s="11"/>
      <c r="F63" s="14">
        <f>+C63</f>
        <v>0</v>
      </c>
      <c r="G63" s="11"/>
      <c r="H63" s="11"/>
      <c r="I63" s="11"/>
      <c r="J63" s="11"/>
      <c r="K63" s="11"/>
      <c r="L63" s="92"/>
      <c r="M63" s="8"/>
    </row>
    <row r="64" spans="1:13" s="9" customFormat="1" ht="15">
      <c r="A64" s="91">
        <v>632311700</v>
      </c>
      <c r="B64" s="106" t="s">
        <v>501</v>
      </c>
      <c r="C64" s="118"/>
      <c r="D64" s="149"/>
      <c r="E64" s="11"/>
      <c r="F64" s="14">
        <f>+C64</f>
        <v>0</v>
      </c>
      <c r="G64" s="11"/>
      <c r="H64" s="11"/>
      <c r="I64" s="11"/>
      <c r="J64" s="11"/>
      <c r="K64" s="11"/>
      <c r="L64" s="92"/>
      <c r="M64" s="8"/>
    </row>
    <row r="65" spans="1:13" s="9" customFormat="1" ht="15">
      <c r="A65" s="91" t="s">
        <v>629</v>
      </c>
      <c r="B65" s="106" t="s">
        <v>630</v>
      </c>
      <c r="C65" s="118"/>
      <c r="D65" s="149"/>
      <c r="E65" s="11"/>
      <c r="F65" s="14">
        <f>+C65</f>
        <v>0</v>
      </c>
      <c r="G65" s="11"/>
      <c r="H65" s="11"/>
      <c r="I65" s="11"/>
      <c r="J65" s="11"/>
      <c r="K65" s="11"/>
      <c r="L65" s="92"/>
      <c r="M65" s="8"/>
    </row>
    <row r="66" spans="1:13" ht="15">
      <c r="A66" s="90">
        <v>6324</v>
      </c>
      <c r="B66" s="105" t="s">
        <v>50</v>
      </c>
      <c r="C66" s="117">
        <f>+C70+C72+C71+C67+C68+C69</f>
        <v>0</v>
      </c>
      <c r="D66" s="148">
        <f>+D70+D72+D71+D67+D68+D69</f>
        <v>0</v>
      </c>
      <c r="E66" s="112">
        <f aca="true" t="shared" si="18" ref="E66:L66">+E70+E72+E71+E67+E68+E69</f>
        <v>0</v>
      </c>
      <c r="F66" s="112">
        <f t="shared" si="18"/>
        <v>0</v>
      </c>
      <c r="G66" s="112">
        <f t="shared" si="18"/>
        <v>0</v>
      </c>
      <c r="H66" s="112">
        <f>+H70+H72+H71+H67+H68+H69</f>
        <v>0</v>
      </c>
      <c r="I66" s="112">
        <f t="shared" si="18"/>
        <v>0</v>
      </c>
      <c r="J66" s="112">
        <f t="shared" si="18"/>
        <v>0</v>
      </c>
      <c r="K66" s="112">
        <f t="shared" si="18"/>
        <v>0</v>
      </c>
      <c r="L66" s="152">
        <f t="shared" si="18"/>
        <v>0</v>
      </c>
      <c r="M66" s="8"/>
    </row>
    <row r="67" spans="1:13" ht="15">
      <c r="A67" s="91" t="s">
        <v>637</v>
      </c>
      <c r="B67" s="106" t="s">
        <v>638</v>
      </c>
      <c r="C67" s="172"/>
      <c r="D67" s="149"/>
      <c r="E67" s="11"/>
      <c r="F67" s="11"/>
      <c r="G67" s="11"/>
      <c r="H67" s="145">
        <f>C67</f>
        <v>0</v>
      </c>
      <c r="I67" s="11"/>
      <c r="J67" s="11"/>
      <c r="K67" s="11"/>
      <c r="L67" s="92"/>
      <c r="M67" s="8"/>
    </row>
    <row r="68" spans="1:13" ht="15">
      <c r="A68" s="91" t="s">
        <v>639</v>
      </c>
      <c r="B68" s="106" t="s">
        <v>503</v>
      </c>
      <c r="C68" s="172"/>
      <c r="D68" s="149"/>
      <c r="E68" s="11"/>
      <c r="F68" s="11"/>
      <c r="G68" s="11"/>
      <c r="H68" s="145">
        <f>C68</f>
        <v>0</v>
      </c>
      <c r="I68" s="11"/>
      <c r="J68" s="11"/>
      <c r="K68" s="11"/>
      <c r="L68" s="92"/>
      <c r="M68" s="8"/>
    </row>
    <row r="69" spans="1:13" ht="15">
      <c r="A69" s="91" t="s">
        <v>642</v>
      </c>
      <c r="B69" s="106" t="s">
        <v>643</v>
      </c>
      <c r="C69" s="172"/>
      <c r="D69" s="149"/>
      <c r="E69" s="11"/>
      <c r="F69" s="11"/>
      <c r="G69" s="11"/>
      <c r="H69" s="11"/>
      <c r="I69" s="13">
        <f>C69</f>
        <v>0</v>
      </c>
      <c r="J69" s="11"/>
      <c r="K69" s="11"/>
      <c r="L69" s="92"/>
      <c r="M69" s="8"/>
    </row>
    <row r="70" spans="1:13" s="9" customFormat="1" ht="15">
      <c r="A70" s="91">
        <v>632411500</v>
      </c>
      <c r="B70" s="106" t="s">
        <v>502</v>
      </c>
      <c r="C70" s="118"/>
      <c r="D70" s="149"/>
      <c r="E70" s="11"/>
      <c r="F70" s="14">
        <f>+C70</f>
        <v>0</v>
      </c>
      <c r="G70" s="11"/>
      <c r="H70" s="11"/>
      <c r="I70" s="11"/>
      <c r="J70" s="11"/>
      <c r="K70" s="11"/>
      <c r="L70" s="92"/>
      <c r="M70" s="8"/>
    </row>
    <row r="71" spans="1:13" s="9" customFormat="1" ht="15">
      <c r="A71" s="91" t="s">
        <v>631</v>
      </c>
      <c r="B71" s="106" t="s">
        <v>632</v>
      </c>
      <c r="C71" s="118"/>
      <c r="D71" s="149"/>
      <c r="E71" s="11"/>
      <c r="F71" s="14">
        <f>+C71</f>
        <v>0</v>
      </c>
      <c r="G71" s="11"/>
      <c r="H71" s="11"/>
      <c r="I71" s="11"/>
      <c r="J71" s="11"/>
      <c r="K71" s="11"/>
      <c r="L71" s="92"/>
      <c r="M71" s="8"/>
    </row>
    <row r="72" spans="1:13" s="9" customFormat="1" ht="15">
      <c r="A72" s="91">
        <v>632411700</v>
      </c>
      <c r="B72" s="106" t="s">
        <v>503</v>
      </c>
      <c r="C72" s="118"/>
      <c r="D72" s="149"/>
      <c r="E72" s="11"/>
      <c r="F72" s="14">
        <f>+C72</f>
        <v>0</v>
      </c>
      <c r="G72" s="11"/>
      <c r="H72" s="11"/>
      <c r="I72" s="11"/>
      <c r="J72" s="11"/>
      <c r="K72" s="11"/>
      <c r="L72" s="92"/>
      <c r="M72" s="8"/>
    </row>
    <row r="73" spans="1:13" ht="15">
      <c r="A73" s="88">
        <v>633</v>
      </c>
      <c r="B73" s="103" t="s">
        <v>462</v>
      </c>
      <c r="C73" s="115">
        <f aca="true" t="shared" si="19" ref="C73:L73">+C74+C75</f>
        <v>0</v>
      </c>
      <c r="D73" s="147">
        <f t="shared" si="19"/>
        <v>0</v>
      </c>
      <c r="E73" s="85">
        <f t="shared" si="19"/>
        <v>0</v>
      </c>
      <c r="F73" s="85">
        <f t="shared" si="19"/>
        <v>0</v>
      </c>
      <c r="G73" s="85">
        <f t="shared" si="19"/>
        <v>0</v>
      </c>
      <c r="H73" s="85">
        <f t="shared" si="19"/>
        <v>0</v>
      </c>
      <c r="I73" s="85">
        <f t="shared" si="19"/>
        <v>0</v>
      </c>
      <c r="J73" s="85">
        <f t="shared" si="19"/>
        <v>0</v>
      </c>
      <c r="K73" s="85">
        <f t="shared" si="19"/>
        <v>0</v>
      </c>
      <c r="L73" s="89">
        <f t="shared" si="19"/>
        <v>0</v>
      </c>
      <c r="M73" s="8"/>
    </row>
    <row r="74" spans="1:13" ht="15">
      <c r="A74" s="90">
        <v>6331</v>
      </c>
      <c r="B74" s="105" t="s">
        <v>51</v>
      </c>
      <c r="C74" s="117"/>
      <c r="D74" s="148"/>
      <c r="E74" s="86"/>
      <c r="F74" s="86"/>
      <c r="G74" s="86"/>
      <c r="H74" s="86"/>
      <c r="I74" s="86"/>
      <c r="J74" s="86"/>
      <c r="K74" s="86"/>
      <c r="L74" s="93"/>
      <c r="M74" s="8"/>
    </row>
    <row r="75" spans="1:13" ht="15">
      <c r="A75" s="90">
        <v>6332</v>
      </c>
      <c r="B75" s="105" t="s">
        <v>52</v>
      </c>
      <c r="C75" s="117"/>
      <c r="D75" s="148"/>
      <c r="E75" s="86"/>
      <c r="F75" s="86"/>
      <c r="G75" s="86"/>
      <c r="H75" s="86"/>
      <c r="I75" s="86"/>
      <c r="J75" s="86"/>
      <c r="K75" s="86"/>
      <c r="L75" s="93"/>
      <c r="M75" s="8"/>
    </row>
    <row r="76" spans="1:13" ht="15">
      <c r="A76" s="88">
        <v>634</v>
      </c>
      <c r="B76" s="103" t="s">
        <v>463</v>
      </c>
      <c r="C76" s="115">
        <f aca="true" t="shared" si="20" ref="C76:L76">+C77+C78</f>
        <v>0</v>
      </c>
      <c r="D76" s="147">
        <f t="shared" si="20"/>
        <v>0</v>
      </c>
      <c r="E76" s="85">
        <f t="shared" si="20"/>
        <v>0</v>
      </c>
      <c r="F76" s="85">
        <f t="shared" si="20"/>
        <v>0</v>
      </c>
      <c r="G76" s="85">
        <f t="shared" si="20"/>
        <v>0</v>
      </c>
      <c r="H76" s="85">
        <f t="shared" si="20"/>
        <v>0</v>
      </c>
      <c r="I76" s="85">
        <f t="shared" si="20"/>
        <v>0</v>
      </c>
      <c r="J76" s="85">
        <f t="shared" si="20"/>
        <v>0</v>
      </c>
      <c r="K76" s="85">
        <f t="shared" si="20"/>
        <v>0</v>
      </c>
      <c r="L76" s="89">
        <f t="shared" si="20"/>
        <v>0</v>
      </c>
      <c r="M76" s="8"/>
    </row>
    <row r="77" spans="1:13" ht="15">
      <c r="A77" s="94">
        <v>6341</v>
      </c>
      <c r="B77" s="110" t="s">
        <v>53</v>
      </c>
      <c r="C77" s="121"/>
      <c r="D77" s="149"/>
      <c r="E77" s="11"/>
      <c r="F77" s="11"/>
      <c r="G77" s="14">
        <f>+C77</f>
        <v>0</v>
      </c>
      <c r="H77" s="11"/>
      <c r="I77" s="11"/>
      <c r="J77" s="11"/>
      <c r="K77" s="11"/>
      <c r="L77" s="92"/>
      <c r="M77" s="8"/>
    </row>
    <row r="78" spans="1:12" ht="15">
      <c r="A78" s="94">
        <v>6342</v>
      </c>
      <c r="B78" s="110" t="s">
        <v>54</v>
      </c>
      <c r="C78" s="121"/>
      <c r="D78" s="149"/>
      <c r="E78" s="11"/>
      <c r="F78" s="11"/>
      <c r="G78" s="14">
        <f>+C78</f>
        <v>0</v>
      </c>
      <c r="H78" s="11"/>
      <c r="I78" s="11"/>
      <c r="J78" s="11"/>
      <c r="K78" s="11"/>
      <c r="L78" s="92"/>
    </row>
    <row r="79" spans="1:12" ht="15">
      <c r="A79" s="88">
        <v>635</v>
      </c>
      <c r="B79" s="103" t="s">
        <v>464</v>
      </c>
      <c r="C79" s="115">
        <f>SUM(C80:C81)</f>
        <v>0</v>
      </c>
      <c r="D79" s="147">
        <f aca="true" t="shared" si="21" ref="D79:L79">SUM(D80:D81)</f>
        <v>0</v>
      </c>
      <c r="E79" s="85">
        <f t="shared" si="21"/>
        <v>0</v>
      </c>
      <c r="F79" s="85">
        <f t="shared" si="21"/>
        <v>0</v>
      </c>
      <c r="G79" s="85">
        <f t="shared" si="21"/>
        <v>0</v>
      </c>
      <c r="H79" s="85">
        <f>SUM(H80:H81)</f>
        <v>0</v>
      </c>
      <c r="I79" s="85">
        <f>SUM(I80:I81)</f>
        <v>0</v>
      </c>
      <c r="J79" s="85">
        <f t="shared" si="21"/>
        <v>0</v>
      </c>
      <c r="K79" s="85">
        <f t="shared" si="21"/>
        <v>0</v>
      </c>
      <c r="L79" s="89">
        <f t="shared" si="21"/>
        <v>0</v>
      </c>
    </row>
    <row r="80" spans="1:12" ht="15">
      <c r="A80" s="94">
        <v>6351</v>
      </c>
      <c r="B80" s="110" t="s">
        <v>55</v>
      </c>
      <c r="C80" s="121"/>
      <c r="D80" s="153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95">
        <v>0</v>
      </c>
    </row>
    <row r="81" spans="1:12" ht="15">
      <c r="A81" s="94">
        <v>6352</v>
      </c>
      <c r="B81" s="110" t="s">
        <v>56</v>
      </c>
      <c r="C81" s="121"/>
      <c r="D81" s="153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95">
        <v>0</v>
      </c>
    </row>
    <row r="82" spans="1:12" ht="15">
      <c r="A82" s="88" t="s">
        <v>57</v>
      </c>
      <c r="B82" s="104" t="s">
        <v>465</v>
      </c>
      <c r="C82" s="115">
        <f aca="true" t="shared" si="22" ref="C82:L82">+C83+C84</f>
        <v>0</v>
      </c>
      <c r="D82" s="147">
        <f t="shared" si="22"/>
        <v>0</v>
      </c>
      <c r="E82" s="85">
        <f t="shared" si="22"/>
        <v>0</v>
      </c>
      <c r="F82" s="85">
        <f t="shared" si="22"/>
        <v>0</v>
      </c>
      <c r="G82" s="85">
        <f t="shared" si="22"/>
        <v>0</v>
      </c>
      <c r="H82" s="85">
        <f t="shared" si="22"/>
        <v>0</v>
      </c>
      <c r="I82" s="85">
        <f t="shared" si="22"/>
        <v>0</v>
      </c>
      <c r="J82" s="85">
        <f t="shared" si="22"/>
        <v>0</v>
      </c>
      <c r="K82" s="85">
        <f t="shared" si="22"/>
        <v>0</v>
      </c>
      <c r="L82" s="89">
        <f t="shared" si="22"/>
        <v>0</v>
      </c>
    </row>
    <row r="83" spans="1:12" ht="15">
      <c r="A83" s="94" t="s">
        <v>58</v>
      </c>
      <c r="B83" s="110" t="s">
        <v>59</v>
      </c>
      <c r="C83" s="121"/>
      <c r="D83" s="153">
        <v>0</v>
      </c>
      <c r="E83" s="12">
        <v>0</v>
      </c>
      <c r="F83" s="12">
        <v>0</v>
      </c>
      <c r="G83" s="14">
        <f>+C83</f>
        <v>0</v>
      </c>
      <c r="H83" s="12">
        <v>0</v>
      </c>
      <c r="I83" s="12">
        <v>0</v>
      </c>
      <c r="J83" s="12">
        <v>0</v>
      </c>
      <c r="K83" s="12">
        <v>0</v>
      </c>
      <c r="L83" s="95">
        <v>0</v>
      </c>
    </row>
    <row r="84" spans="1:12" ht="15">
      <c r="A84" s="94" t="s">
        <v>60</v>
      </c>
      <c r="B84" s="110" t="s">
        <v>61</v>
      </c>
      <c r="C84" s="121"/>
      <c r="D84" s="153">
        <v>0</v>
      </c>
      <c r="E84" s="12">
        <v>0</v>
      </c>
      <c r="F84" s="12">
        <v>0</v>
      </c>
      <c r="G84" s="14">
        <f>+C84</f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ht="15">
      <c r="A85" s="88" t="s">
        <v>62</v>
      </c>
      <c r="B85" s="103" t="s">
        <v>585</v>
      </c>
      <c r="C85" s="115">
        <f aca="true" t="shared" si="23" ref="C85:L85">+C86+C87</f>
        <v>0</v>
      </c>
      <c r="D85" s="147">
        <f t="shared" si="23"/>
        <v>0</v>
      </c>
      <c r="E85" s="85">
        <f t="shared" si="23"/>
        <v>0</v>
      </c>
      <c r="F85" s="85">
        <f t="shared" si="23"/>
        <v>0</v>
      </c>
      <c r="G85" s="85">
        <f t="shared" si="23"/>
        <v>0</v>
      </c>
      <c r="H85" s="85">
        <f t="shared" si="23"/>
        <v>0</v>
      </c>
      <c r="I85" s="85">
        <f t="shared" si="23"/>
        <v>0</v>
      </c>
      <c r="J85" s="85">
        <f t="shared" si="23"/>
        <v>0</v>
      </c>
      <c r="K85" s="85">
        <f t="shared" si="23"/>
        <v>0</v>
      </c>
      <c r="L85" s="89">
        <f t="shared" si="23"/>
        <v>0</v>
      </c>
    </row>
    <row r="86" spans="1:12" ht="15">
      <c r="A86" s="94" t="s">
        <v>63</v>
      </c>
      <c r="B86" s="110" t="s">
        <v>64</v>
      </c>
      <c r="C86" s="121"/>
      <c r="D86" s="149"/>
      <c r="E86" s="11"/>
      <c r="F86" s="11"/>
      <c r="G86" s="11"/>
      <c r="H86" s="11"/>
      <c r="I86" s="11"/>
      <c r="J86" s="11"/>
      <c r="K86" s="11"/>
      <c r="L86" s="92"/>
    </row>
    <row r="87" spans="1:12" ht="15">
      <c r="A87" s="94" t="s">
        <v>65</v>
      </c>
      <c r="B87" s="110" t="s">
        <v>66</v>
      </c>
      <c r="C87" s="121"/>
      <c r="D87" s="149"/>
      <c r="E87" s="11"/>
      <c r="F87" s="11"/>
      <c r="G87" s="11"/>
      <c r="H87" s="11"/>
      <c r="I87" s="11"/>
      <c r="J87" s="11"/>
      <c r="K87" s="11"/>
      <c r="L87" s="92"/>
    </row>
    <row r="88" spans="1:12" ht="15">
      <c r="A88" s="88">
        <v>64</v>
      </c>
      <c r="B88" s="103" t="s">
        <v>466</v>
      </c>
      <c r="C88" s="115">
        <f aca="true" t="shared" si="24" ref="C88:L88">C89+C97+C104+C112</f>
        <v>0</v>
      </c>
      <c r="D88" s="147">
        <f t="shared" si="24"/>
        <v>0</v>
      </c>
      <c r="E88" s="85">
        <f t="shared" si="24"/>
        <v>0</v>
      </c>
      <c r="F88" s="85">
        <f t="shared" si="24"/>
        <v>0</v>
      </c>
      <c r="G88" s="85">
        <f t="shared" si="24"/>
        <v>0</v>
      </c>
      <c r="H88" s="85">
        <f t="shared" si="24"/>
        <v>0</v>
      </c>
      <c r="I88" s="85">
        <f t="shared" si="24"/>
        <v>0</v>
      </c>
      <c r="J88" s="85">
        <f t="shared" si="24"/>
        <v>0</v>
      </c>
      <c r="K88" s="85">
        <f t="shared" si="24"/>
        <v>0</v>
      </c>
      <c r="L88" s="89">
        <f t="shared" si="24"/>
        <v>0</v>
      </c>
    </row>
    <row r="89" spans="1:12" ht="15">
      <c r="A89" s="88">
        <v>641</v>
      </c>
      <c r="B89" s="103" t="s">
        <v>467</v>
      </c>
      <c r="C89" s="115">
        <f aca="true" t="shared" si="25" ref="C89:L89">SUM(C90+C91+C92+C93+C94+C95+C96)</f>
        <v>0</v>
      </c>
      <c r="D89" s="147">
        <f t="shared" si="25"/>
        <v>0</v>
      </c>
      <c r="E89" s="85">
        <f t="shared" si="25"/>
        <v>0</v>
      </c>
      <c r="F89" s="85">
        <f t="shared" si="25"/>
        <v>0</v>
      </c>
      <c r="G89" s="85">
        <f t="shared" si="25"/>
        <v>0</v>
      </c>
      <c r="H89" s="85">
        <f t="shared" si="25"/>
        <v>0</v>
      </c>
      <c r="I89" s="85">
        <f t="shared" si="25"/>
        <v>0</v>
      </c>
      <c r="J89" s="85">
        <f t="shared" si="25"/>
        <v>0</v>
      </c>
      <c r="K89" s="85">
        <f t="shared" si="25"/>
        <v>0</v>
      </c>
      <c r="L89" s="89">
        <f t="shared" si="25"/>
        <v>0</v>
      </c>
    </row>
    <row r="90" spans="1:12" ht="15">
      <c r="A90" s="94">
        <v>6412</v>
      </c>
      <c r="B90" s="110" t="s">
        <v>67</v>
      </c>
      <c r="C90" s="121"/>
      <c r="D90" s="155">
        <f>+C90</f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93">
        <v>0</v>
      </c>
    </row>
    <row r="91" spans="1:12" ht="15">
      <c r="A91" s="94">
        <v>6413</v>
      </c>
      <c r="B91" s="110" t="s">
        <v>69</v>
      </c>
      <c r="C91" s="121"/>
      <c r="D91" s="155">
        <f aca="true" t="shared" si="26" ref="D91:D96">+C91</f>
        <v>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93">
        <v>0</v>
      </c>
    </row>
    <row r="92" spans="1:12" ht="15">
      <c r="A92" s="94">
        <v>6414</v>
      </c>
      <c r="B92" s="110" t="s">
        <v>70</v>
      </c>
      <c r="C92" s="121"/>
      <c r="D92" s="155">
        <f t="shared" si="26"/>
        <v>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93">
        <v>0</v>
      </c>
    </row>
    <row r="93" spans="1:12" ht="15">
      <c r="A93" s="94">
        <v>6415</v>
      </c>
      <c r="B93" s="110" t="s">
        <v>71</v>
      </c>
      <c r="C93" s="121"/>
      <c r="D93" s="155">
        <f t="shared" si="26"/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93">
        <v>0</v>
      </c>
    </row>
    <row r="94" spans="1:12" ht="15">
      <c r="A94" s="94">
        <v>6416</v>
      </c>
      <c r="B94" s="110" t="s">
        <v>72</v>
      </c>
      <c r="C94" s="121"/>
      <c r="D94" s="155">
        <f t="shared" si="26"/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24" customHeight="1">
      <c r="A95" s="94">
        <v>6417</v>
      </c>
      <c r="B95" s="110" t="s">
        <v>73</v>
      </c>
      <c r="C95" s="121"/>
      <c r="D95" s="155">
        <f t="shared" si="26"/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ht="15">
      <c r="A96" s="94">
        <v>6419</v>
      </c>
      <c r="B96" s="110" t="s">
        <v>74</v>
      </c>
      <c r="C96" s="121"/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ht="15">
      <c r="A97" s="88">
        <v>642</v>
      </c>
      <c r="B97" s="103" t="s">
        <v>468</v>
      </c>
      <c r="C97" s="115">
        <f aca="true" t="shared" si="27" ref="C97:L97">SUM(C98+C99+C100+C101+C102+C103)</f>
        <v>0</v>
      </c>
      <c r="D97" s="147">
        <f t="shared" si="27"/>
        <v>0</v>
      </c>
      <c r="E97" s="85">
        <f t="shared" si="27"/>
        <v>0</v>
      </c>
      <c r="F97" s="85">
        <f t="shared" si="27"/>
        <v>0</v>
      </c>
      <c r="G97" s="85">
        <f t="shared" si="27"/>
        <v>0</v>
      </c>
      <c r="H97" s="85">
        <f t="shared" si="27"/>
        <v>0</v>
      </c>
      <c r="I97" s="85">
        <f t="shared" si="27"/>
        <v>0</v>
      </c>
      <c r="J97" s="85">
        <f t="shared" si="27"/>
        <v>0</v>
      </c>
      <c r="K97" s="85">
        <f t="shared" si="27"/>
        <v>0</v>
      </c>
      <c r="L97" s="89">
        <f t="shared" si="27"/>
        <v>0</v>
      </c>
    </row>
    <row r="98" spans="1:12" ht="15">
      <c r="A98" s="90">
        <v>6421</v>
      </c>
      <c r="B98" s="105" t="s">
        <v>75</v>
      </c>
      <c r="C98" s="119">
        <v>0</v>
      </c>
      <c r="D98" s="148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ht="15">
      <c r="A99" s="90">
        <v>6422</v>
      </c>
      <c r="B99" s="105" t="s">
        <v>76</v>
      </c>
      <c r="C99" s="119">
        <v>0</v>
      </c>
      <c r="D99" s="148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ht="15">
      <c r="A100" s="90">
        <v>6423</v>
      </c>
      <c r="B100" s="105" t="s">
        <v>77</v>
      </c>
      <c r="C100" s="119">
        <v>0</v>
      </c>
      <c r="D100" s="148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ht="15">
      <c r="A101" s="90">
        <v>6424</v>
      </c>
      <c r="B101" s="105" t="s">
        <v>78</v>
      </c>
      <c r="C101" s="119">
        <v>0</v>
      </c>
      <c r="D101" s="148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93">
        <v>0</v>
      </c>
    </row>
    <row r="102" spans="1:12" s="10" customFormat="1" ht="15">
      <c r="A102" s="94" t="s">
        <v>79</v>
      </c>
      <c r="B102" s="110" t="s">
        <v>80</v>
      </c>
      <c r="C102" s="118"/>
      <c r="D102" s="155">
        <f>+C102</f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ht="15">
      <c r="A103" s="94">
        <v>6429</v>
      </c>
      <c r="B103" s="110" t="s">
        <v>81</v>
      </c>
      <c r="C103" s="118"/>
      <c r="D103" s="155">
        <f>+C103</f>
        <v>0</v>
      </c>
      <c r="E103" s="11"/>
      <c r="F103" s="11"/>
      <c r="G103" s="11"/>
      <c r="H103" s="11"/>
      <c r="I103" s="11"/>
      <c r="J103" s="11"/>
      <c r="K103" s="11"/>
      <c r="L103" s="92"/>
    </row>
    <row r="104" spans="1:12" ht="15">
      <c r="A104" s="88">
        <v>643</v>
      </c>
      <c r="B104" s="103" t="s">
        <v>469</v>
      </c>
      <c r="C104" s="115">
        <f aca="true" t="shared" si="28" ref="C104:L104">SUM(C105+C106+C107+C108+C109+C110+C111)</f>
        <v>0</v>
      </c>
      <c r="D104" s="147">
        <f t="shared" si="28"/>
        <v>0</v>
      </c>
      <c r="E104" s="85">
        <f t="shared" si="28"/>
        <v>0</v>
      </c>
      <c r="F104" s="85">
        <f t="shared" si="28"/>
        <v>0</v>
      </c>
      <c r="G104" s="85">
        <f t="shared" si="28"/>
        <v>0</v>
      </c>
      <c r="H104" s="85">
        <f t="shared" si="28"/>
        <v>0</v>
      </c>
      <c r="I104" s="85">
        <f t="shared" si="28"/>
        <v>0</v>
      </c>
      <c r="J104" s="85">
        <f t="shared" si="28"/>
        <v>0</v>
      </c>
      <c r="K104" s="85">
        <f t="shared" si="28"/>
        <v>0</v>
      </c>
      <c r="L104" s="89">
        <f t="shared" si="28"/>
        <v>0</v>
      </c>
    </row>
    <row r="105" spans="1:12" ht="24" customHeight="1">
      <c r="A105" s="90">
        <v>6431</v>
      </c>
      <c r="B105" s="105" t="s">
        <v>82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ht="24" customHeight="1">
      <c r="A106" s="94">
        <v>6432</v>
      </c>
      <c r="B106" s="177" t="s">
        <v>83</v>
      </c>
      <c r="C106" s="118"/>
      <c r="D106" s="155">
        <f>+C106</f>
        <v>0</v>
      </c>
      <c r="E106" s="11"/>
      <c r="F106" s="11"/>
      <c r="G106" s="11"/>
      <c r="H106" s="11"/>
      <c r="I106" s="11"/>
      <c r="J106" s="11"/>
      <c r="K106" s="11"/>
      <c r="L106" s="92"/>
    </row>
    <row r="107" spans="1:12" ht="24" customHeight="1">
      <c r="A107" s="90">
        <v>6433</v>
      </c>
      <c r="B107" s="107" t="s">
        <v>84</v>
      </c>
      <c r="C107" s="117">
        <v>0</v>
      </c>
      <c r="D107" s="148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93">
        <v>0</v>
      </c>
    </row>
    <row r="108" spans="1:12" ht="15">
      <c r="A108" s="90">
        <v>6434</v>
      </c>
      <c r="B108" s="105" t="s">
        <v>85</v>
      </c>
      <c r="C108" s="117">
        <v>0</v>
      </c>
      <c r="D108" s="148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93">
        <v>0</v>
      </c>
    </row>
    <row r="109" spans="1:12" ht="24" customHeight="1">
      <c r="A109" s="90">
        <v>6435</v>
      </c>
      <c r="B109" s="107" t="s">
        <v>86</v>
      </c>
      <c r="C109" s="117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>
      <c r="A110" s="90">
        <v>6436</v>
      </c>
      <c r="B110" s="107" t="s">
        <v>87</v>
      </c>
      <c r="C110" s="117">
        <v>0</v>
      </c>
      <c r="D110" s="148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93">
        <v>0</v>
      </c>
    </row>
    <row r="111" spans="1:12" ht="15">
      <c r="A111" s="90">
        <v>6437</v>
      </c>
      <c r="B111" s="105" t="s">
        <v>88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s="10" customFormat="1" ht="15">
      <c r="A112" s="88" t="s">
        <v>89</v>
      </c>
      <c r="B112" s="103" t="s">
        <v>470</v>
      </c>
      <c r="C112" s="115">
        <f aca="true" t="shared" si="29" ref="C112:L112">SUM(C113:C118)</f>
        <v>0</v>
      </c>
      <c r="D112" s="147">
        <f t="shared" si="29"/>
        <v>0</v>
      </c>
      <c r="E112" s="85">
        <f t="shared" si="29"/>
        <v>0</v>
      </c>
      <c r="F112" s="85">
        <f t="shared" si="29"/>
        <v>0</v>
      </c>
      <c r="G112" s="85">
        <f t="shared" si="29"/>
        <v>0</v>
      </c>
      <c r="H112" s="85">
        <f>SUM(H113:H118)</f>
        <v>0</v>
      </c>
      <c r="I112" s="85">
        <f>SUM(I113:I118)</f>
        <v>0</v>
      </c>
      <c r="J112" s="85">
        <f t="shared" si="29"/>
        <v>0</v>
      </c>
      <c r="K112" s="85">
        <f t="shared" si="29"/>
        <v>0</v>
      </c>
      <c r="L112" s="89">
        <f t="shared" si="29"/>
        <v>0</v>
      </c>
    </row>
    <row r="113" spans="1:12" s="10" customFormat="1" ht="24" customHeight="1">
      <c r="A113" s="90" t="s">
        <v>90</v>
      </c>
      <c r="B113" s="105" t="s">
        <v>91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s="10" customFormat="1" ht="24" customHeight="1">
      <c r="A114" s="90" t="s">
        <v>92</v>
      </c>
      <c r="B114" s="105" t="s">
        <v>93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s="10" customFormat="1" ht="24" customHeight="1">
      <c r="A115" s="90" t="s">
        <v>94</v>
      </c>
      <c r="B115" s="105" t="s">
        <v>95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24" customHeight="1">
      <c r="A116" s="90" t="s">
        <v>96</v>
      </c>
      <c r="B116" s="105" t="s">
        <v>97</v>
      </c>
      <c r="C116" s="117">
        <v>0</v>
      </c>
      <c r="D116" s="148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93">
        <v>0</v>
      </c>
    </row>
    <row r="117" spans="1:12" s="10" customFormat="1" ht="24" customHeight="1">
      <c r="A117" s="90" t="s">
        <v>98</v>
      </c>
      <c r="B117" s="105" t="s">
        <v>99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>
      <c r="A118" s="90" t="s">
        <v>100</v>
      </c>
      <c r="B118" s="105" t="s">
        <v>101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ht="24" customHeight="1">
      <c r="A119" s="88">
        <v>65</v>
      </c>
      <c r="B119" s="103" t="s">
        <v>586</v>
      </c>
      <c r="C119" s="115">
        <f aca="true" t="shared" si="30" ref="C119:L119">C120+C125+C133</f>
        <v>381426</v>
      </c>
      <c r="D119" s="147">
        <f t="shared" si="30"/>
        <v>0</v>
      </c>
      <c r="E119" s="85">
        <f t="shared" si="30"/>
        <v>381426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>
        <f t="shared" si="30"/>
        <v>0</v>
      </c>
      <c r="J119" s="85">
        <f t="shared" si="30"/>
        <v>0</v>
      </c>
      <c r="K119" s="85">
        <f t="shared" si="30"/>
        <v>0</v>
      </c>
      <c r="L119" s="89">
        <f t="shared" si="30"/>
        <v>0</v>
      </c>
    </row>
    <row r="120" spans="1:12" ht="15">
      <c r="A120" s="88">
        <v>651</v>
      </c>
      <c r="B120" s="103" t="s">
        <v>471</v>
      </c>
      <c r="C120" s="115">
        <f aca="true" t="shared" si="31" ref="C120:L120">SUM(C121:C124)</f>
        <v>0</v>
      </c>
      <c r="D120" s="147">
        <f t="shared" si="31"/>
        <v>0</v>
      </c>
      <c r="E120" s="85">
        <f t="shared" si="31"/>
        <v>0</v>
      </c>
      <c r="F120" s="85">
        <f t="shared" si="31"/>
        <v>0</v>
      </c>
      <c r="G120" s="85">
        <f t="shared" si="31"/>
        <v>0</v>
      </c>
      <c r="H120" s="85">
        <f>SUM(H121:H124)</f>
        <v>0</v>
      </c>
      <c r="I120" s="85">
        <f>SUM(I121:I124)</f>
        <v>0</v>
      </c>
      <c r="J120" s="85">
        <f t="shared" si="31"/>
        <v>0</v>
      </c>
      <c r="K120" s="85">
        <f t="shared" si="31"/>
        <v>0</v>
      </c>
      <c r="L120" s="89">
        <f t="shared" si="31"/>
        <v>0</v>
      </c>
    </row>
    <row r="121" spans="1:12" ht="15">
      <c r="A121" s="90">
        <v>6511</v>
      </c>
      <c r="B121" s="105" t="s">
        <v>102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ht="15">
      <c r="A122" s="90">
        <v>6512</v>
      </c>
      <c r="B122" s="105" t="s">
        <v>103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ht="15">
      <c r="A123" s="90">
        <v>6513</v>
      </c>
      <c r="B123" s="105" t="s">
        <v>104</v>
      </c>
      <c r="C123" s="117">
        <v>0</v>
      </c>
      <c r="D123" s="148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93">
        <v>0</v>
      </c>
    </row>
    <row r="124" spans="1:12" ht="15">
      <c r="A124" s="94">
        <v>6514</v>
      </c>
      <c r="B124" s="110" t="s">
        <v>105</v>
      </c>
      <c r="C124" s="118"/>
      <c r="D124" s="149"/>
      <c r="E124" s="14">
        <f>+C124</f>
        <v>0</v>
      </c>
      <c r="F124" s="11"/>
      <c r="G124" s="11"/>
      <c r="H124" s="11"/>
      <c r="I124" s="11"/>
      <c r="J124" s="11"/>
      <c r="K124" s="11"/>
      <c r="L124" s="92"/>
    </row>
    <row r="125" spans="1:12" ht="15">
      <c r="A125" s="88">
        <v>652</v>
      </c>
      <c r="B125" s="103" t="s">
        <v>472</v>
      </c>
      <c r="C125" s="115">
        <f aca="true" t="shared" si="32" ref="C125:L125">SUM(C126+C127+C128+C129+C130+C131+C132)</f>
        <v>381426</v>
      </c>
      <c r="D125" s="147">
        <f t="shared" si="32"/>
        <v>0</v>
      </c>
      <c r="E125" s="85">
        <f t="shared" si="32"/>
        <v>381426</v>
      </c>
      <c r="F125" s="85">
        <f t="shared" si="32"/>
        <v>0</v>
      </c>
      <c r="G125" s="85">
        <f t="shared" si="32"/>
        <v>0</v>
      </c>
      <c r="H125" s="85">
        <f t="shared" si="32"/>
        <v>0</v>
      </c>
      <c r="I125" s="85">
        <f t="shared" si="32"/>
        <v>0</v>
      </c>
      <c r="J125" s="85">
        <f t="shared" si="32"/>
        <v>0</v>
      </c>
      <c r="K125" s="85">
        <f t="shared" si="32"/>
        <v>0</v>
      </c>
      <c r="L125" s="89">
        <f t="shared" si="32"/>
        <v>0</v>
      </c>
    </row>
    <row r="126" spans="1:12" ht="15">
      <c r="A126" s="94">
        <v>6521</v>
      </c>
      <c r="B126" s="110" t="s">
        <v>106</v>
      </c>
      <c r="C126" s="118"/>
      <c r="D126" s="149"/>
      <c r="E126" s="14">
        <f>+C126</f>
        <v>0</v>
      </c>
      <c r="F126" s="11"/>
      <c r="G126" s="11"/>
      <c r="H126" s="11"/>
      <c r="I126" s="11"/>
      <c r="J126" s="11"/>
      <c r="K126" s="11"/>
      <c r="L126" s="92"/>
    </row>
    <row r="127" spans="1:12" ht="15">
      <c r="A127" s="90">
        <v>6522</v>
      </c>
      <c r="B127" s="105" t="s">
        <v>107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ht="15">
      <c r="A128" s="90">
        <v>6524</v>
      </c>
      <c r="B128" s="105" t="s">
        <v>108</v>
      </c>
      <c r="C128" s="117">
        <v>0</v>
      </c>
      <c r="D128" s="148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93">
        <v>0</v>
      </c>
    </row>
    <row r="129" spans="1:12" ht="15">
      <c r="A129" s="90">
        <v>6525</v>
      </c>
      <c r="B129" s="105" t="s">
        <v>109</v>
      </c>
      <c r="C129" s="117">
        <v>0</v>
      </c>
      <c r="D129" s="148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93">
        <v>0</v>
      </c>
    </row>
    <row r="130" spans="1:12" ht="15">
      <c r="A130" s="94">
        <v>6526</v>
      </c>
      <c r="B130" s="110" t="s">
        <v>110</v>
      </c>
      <c r="C130" s="118">
        <v>381426</v>
      </c>
      <c r="D130" s="149"/>
      <c r="E130" s="14">
        <f>+C130</f>
        <v>381426</v>
      </c>
      <c r="F130" s="11"/>
      <c r="G130" s="11"/>
      <c r="H130" s="11"/>
      <c r="I130" s="11"/>
      <c r="J130" s="11"/>
      <c r="K130" s="11"/>
      <c r="L130" s="92"/>
    </row>
    <row r="131" spans="1:12" ht="15">
      <c r="A131" s="94">
        <v>6527</v>
      </c>
      <c r="B131" s="110" t="s">
        <v>111</v>
      </c>
      <c r="C131" s="121"/>
      <c r="D131" s="149"/>
      <c r="E131" s="14">
        <f>+C131</f>
        <v>0</v>
      </c>
      <c r="F131" s="11"/>
      <c r="G131" s="11"/>
      <c r="H131" s="11"/>
      <c r="I131" s="11"/>
      <c r="J131" s="11"/>
      <c r="K131" s="11"/>
      <c r="L131" s="92"/>
    </row>
    <row r="132" spans="1:12" s="10" customFormat="1" ht="15">
      <c r="A132" s="90" t="s">
        <v>112</v>
      </c>
      <c r="B132" s="108" t="s">
        <v>113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ht="15">
      <c r="A133" s="88">
        <v>653</v>
      </c>
      <c r="B133" s="103" t="s">
        <v>473</v>
      </c>
      <c r="C133" s="115">
        <f aca="true" t="shared" si="33" ref="C133:L133">SUM(C134:C136)</f>
        <v>0</v>
      </c>
      <c r="D133" s="147">
        <f t="shared" si="33"/>
        <v>0</v>
      </c>
      <c r="E133" s="85">
        <f t="shared" si="33"/>
        <v>0</v>
      </c>
      <c r="F133" s="85">
        <f t="shared" si="33"/>
        <v>0</v>
      </c>
      <c r="G133" s="85">
        <f t="shared" si="33"/>
        <v>0</v>
      </c>
      <c r="H133" s="85">
        <f>SUM(H134:H136)</f>
        <v>0</v>
      </c>
      <c r="I133" s="85">
        <f>SUM(I134:I136)</f>
        <v>0</v>
      </c>
      <c r="J133" s="85">
        <f t="shared" si="33"/>
        <v>0</v>
      </c>
      <c r="K133" s="85">
        <f t="shared" si="33"/>
        <v>0</v>
      </c>
      <c r="L133" s="89">
        <f t="shared" si="33"/>
        <v>0</v>
      </c>
    </row>
    <row r="134" spans="1:12" ht="15">
      <c r="A134" s="90">
        <v>6531</v>
      </c>
      <c r="B134" s="105" t="s">
        <v>114</v>
      </c>
      <c r="C134" s="117">
        <v>0</v>
      </c>
      <c r="D134" s="148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93">
        <v>0</v>
      </c>
    </row>
    <row r="135" spans="1:12" ht="15">
      <c r="A135" s="90">
        <v>6532</v>
      </c>
      <c r="B135" s="105" t="s">
        <v>115</v>
      </c>
      <c r="C135" s="117">
        <v>0</v>
      </c>
      <c r="D135" s="148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93">
        <v>0</v>
      </c>
    </row>
    <row r="136" spans="1:12" ht="15">
      <c r="A136" s="90">
        <v>6533</v>
      </c>
      <c r="B136" s="105" t="s">
        <v>116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ht="15">
      <c r="A137" s="88">
        <v>66</v>
      </c>
      <c r="B137" s="109" t="s">
        <v>474</v>
      </c>
      <c r="C137" s="115">
        <f aca="true" t="shared" si="34" ref="C137:L137">C138+C141</f>
        <v>700000</v>
      </c>
      <c r="D137" s="147">
        <f t="shared" si="34"/>
        <v>700000</v>
      </c>
      <c r="E137" s="85">
        <f t="shared" si="34"/>
        <v>0</v>
      </c>
      <c r="F137" s="85">
        <f t="shared" si="34"/>
        <v>0</v>
      </c>
      <c r="G137" s="85">
        <f t="shared" si="34"/>
        <v>0</v>
      </c>
      <c r="H137" s="85">
        <f t="shared" si="34"/>
        <v>0</v>
      </c>
      <c r="I137" s="85">
        <f t="shared" si="34"/>
        <v>0</v>
      </c>
      <c r="J137" s="85">
        <f t="shared" si="34"/>
        <v>0</v>
      </c>
      <c r="K137" s="85">
        <f t="shared" si="34"/>
        <v>0</v>
      </c>
      <c r="L137" s="89">
        <f t="shared" si="34"/>
        <v>0</v>
      </c>
    </row>
    <row r="138" spans="1:12" ht="15">
      <c r="A138" s="88">
        <v>661</v>
      </c>
      <c r="B138" s="103" t="s">
        <v>475</v>
      </c>
      <c r="C138" s="115">
        <f aca="true" t="shared" si="35" ref="C138:L138">SUM(C139+C140)</f>
        <v>700000</v>
      </c>
      <c r="D138" s="147">
        <f t="shared" si="35"/>
        <v>700000</v>
      </c>
      <c r="E138" s="85">
        <f t="shared" si="35"/>
        <v>0</v>
      </c>
      <c r="F138" s="85">
        <f t="shared" si="35"/>
        <v>0</v>
      </c>
      <c r="G138" s="85">
        <f t="shared" si="35"/>
        <v>0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9">
        <f t="shared" si="35"/>
        <v>0</v>
      </c>
    </row>
    <row r="139" spans="1:12" ht="15">
      <c r="A139" s="94">
        <v>6614</v>
      </c>
      <c r="B139" s="110" t="s">
        <v>117</v>
      </c>
      <c r="C139" s="118"/>
      <c r="D139" s="155">
        <f>+C139</f>
        <v>0</v>
      </c>
      <c r="E139" s="11"/>
      <c r="F139" s="11"/>
      <c r="G139" s="11"/>
      <c r="H139" s="11"/>
      <c r="I139" s="11"/>
      <c r="J139" s="11"/>
      <c r="K139" s="11"/>
      <c r="L139" s="92"/>
    </row>
    <row r="140" spans="1:12" ht="15">
      <c r="A140" s="94">
        <v>6615</v>
      </c>
      <c r="B140" s="110" t="s">
        <v>118</v>
      </c>
      <c r="C140" s="118">
        <v>700000</v>
      </c>
      <c r="D140" s="155">
        <f>+C140</f>
        <v>700000</v>
      </c>
      <c r="E140" s="11"/>
      <c r="F140" s="11"/>
      <c r="G140" s="11"/>
      <c r="H140" s="11"/>
      <c r="I140" s="11"/>
      <c r="J140" s="11"/>
      <c r="K140" s="11"/>
      <c r="L140" s="92"/>
    </row>
    <row r="141" spans="1:12" ht="15">
      <c r="A141" s="88">
        <v>663</v>
      </c>
      <c r="B141" s="104" t="s">
        <v>476</v>
      </c>
      <c r="C141" s="115">
        <f aca="true" t="shared" si="36" ref="C141:L141">SUM(C142+C143)</f>
        <v>0</v>
      </c>
      <c r="D141" s="147">
        <f t="shared" si="36"/>
        <v>0</v>
      </c>
      <c r="E141" s="85">
        <f t="shared" si="36"/>
        <v>0</v>
      </c>
      <c r="F141" s="85">
        <f t="shared" si="36"/>
        <v>0</v>
      </c>
      <c r="G141" s="85">
        <f t="shared" si="36"/>
        <v>0</v>
      </c>
      <c r="H141" s="85">
        <f t="shared" si="36"/>
        <v>0</v>
      </c>
      <c r="I141" s="85">
        <f t="shared" si="36"/>
        <v>0</v>
      </c>
      <c r="J141" s="85">
        <f t="shared" si="36"/>
        <v>0</v>
      </c>
      <c r="K141" s="85">
        <f t="shared" si="36"/>
        <v>0</v>
      </c>
      <c r="L141" s="89">
        <f t="shared" si="36"/>
        <v>0</v>
      </c>
    </row>
    <row r="142" spans="1:12" ht="15">
      <c r="A142" s="94">
        <v>6631</v>
      </c>
      <c r="B142" s="110" t="s">
        <v>119</v>
      </c>
      <c r="C142" s="121"/>
      <c r="D142" s="149"/>
      <c r="E142" s="11"/>
      <c r="F142" s="11"/>
      <c r="G142" s="11"/>
      <c r="H142" s="11"/>
      <c r="I142" s="11"/>
      <c r="J142" s="14">
        <f>+C142</f>
        <v>0</v>
      </c>
      <c r="K142" s="11"/>
      <c r="L142" s="92"/>
    </row>
    <row r="143" spans="1:12" ht="15">
      <c r="A143" s="94">
        <v>6632</v>
      </c>
      <c r="B143" s="178" t="s">
        <v>120</v>
      </c>
      <c r="C143" s="118"/>
      <c r="D143" s="149"/>
      <c r="E143" s="11"/>
      <c r="F143" s="11"/>
      <c r="G143" s="11"/>
      <c r="H143" s="11"/>
      <c r="I143" s="11"/>
      <c r="J143" s="14">
        <f>+C143</f>
        <v>0</v>
      </c>
      <c r="K143" s="11"/>
      <c r="L143" s="92"/>
    </row>
    <row r="144" spans="1:12" ht="15">
      <c r="A144" s="88">
        <v>67</v>
      </c>
      <c r="B144" s="103" t="s">
        <v>477</v>
      </c>
      <c r="C144" s="115">
        <f aca="true" t="shared" si="37" ref="C144:L144">C145+C149</f>
        <v>19818710</v>
      </c>
      <c r="D144" s="147">
        <f t="shared" si="37"/>
        <v>0</v>
      </c>
      <c r="E144" s="85">
        <f t="shared" si="37"/>
        <v>0</v>
      </c>
      <c r="F144" s="85">
        <f t="shared" si="37"/>
        <v>0</v>
      </c>
      <c r="G144" s="85">
        <f t="shared" si="37"/>
        <v>0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9">
        <f t="shared" si="37"/>
        <v>0</v>
      </c>
    </row>
    <row r="145" spans="1:12" ht="24" customHeight="1">
      <c r="A145" s="88">
        <v>671</v>
      </c>
      <c r="B145" s="109" t="s">
        <v>587</v>
      </c>
      <c r="C145" s="115">
        <f aca="true" t="shared" si="38" ref="C145:L145">SUM(C146+C147+C148)</f>
        <v>19818710</v>
      </c>
      <c r="D145" s="147">
        <f t="shared" si="38"/>
        <v>0</v>
      </c>
      <c r="E145" s="85">
        <f t="shared" si="38"/>
        <v>0</v>
      </c>
      <c r="F145" s="85">
        <f t="shared" si="38"/>
        <v>0</v>
      </c>
      <c r="G145" s="85">
        <f t="shared" si="38"/>
        <v>0</v>
      </c>
      <c r="H145" s="85">
        <f t="shared" si="38"/>
        <v>0</v>
      </c>
      <c r="I145" s="85">
        <f t="shared" si="38"/>
        <v>0</v>
      </c>
      <c r="J145" s="85">
        <f t="shared" si="38"/>
        <v>0</v>
      </c>
      <c r="K145" s="85">
        <f t="shared" si="38"/>
        <v>0</v>
      </c>
      <c r="L145" s="89">
        <f t="shared" si="38"/>
        <v>0</v>
      </c>
    </row>
    <row r="146" spans="1:12" ht="15">
      <c r="A146" s="94">
        <v>6711</v>
      </c>
      <c r="B146" s="110" t="s">
        <v>121</v>
      </c>
      <c r="C146" s="118">
        <v>19818710</v>
      </c>
      <c r="D146" s="149"/>
      <c r="E146" s="11"/>
      <c r="F146" s="11"/>
      <c r="G146" s="11"/>
      <c r="H146" s="11"/>
      <c r="I146" s="11"/>
      <c r="J146" s="11"/>
      <c r="K146" s="11"/>
      <c r="L146" s="92"/>
    </row>
    <row r="147" spans="1:12" ht="24" customHeight="1">
      <c r="A147" s="94">
        <v>6712</v>
      </c>
      <c r="B147" s="110" t="s">
        <v>122</v>
      </c>
      <c r="C147" s="118"/>
      <c r="D147" s="149"/>
      <c r="E147" s="11"/>
      <c r="F147" s="11"/>
      <c r="G147" s="11"/>
      <c r="H147" s="11"/>
      <c r="I147" s="11"/>
      <c r="J147" s="11"/>
      <c r="K147" s="11"/>
      <c r="L147" s="92"/>
    </row>
    <row r="148" spans="1:12" s="10" customFormat="1" ht="24" customHeight="1">
      <c r="A148" s="90" t="s">
        <v>123</v>
      </c>
      <c r="B148" s="105" t="s">
        <v>124</v>
      </c>
      <c r="C148" s="117">
        <v>0</v>
      </c>
      <c r="D148" s="148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93">
        <v>0</v>
      </c>
    </row>
    <row r="149" spans="1:12" s="10" customFormat="1" ht="15">
      <c r="A149" s="88" t="s">
        <v>125</v>
      </c>
      <c r="B149" s="103" t="s">
        <v>478</v>
      </c>
      <c r="C149" s="115">
        <f aca="true" t="shared" si="39" ref="C149:L149">C150</f>
        <v>0</v>
      </c>
      <c r="D149" s="147">
        <f t="shared" si="39"/>
        <v>0</v>
      </c>
      <c r="E149" s="85">
        <f t="shared" si="39"/>
        <v>0</v>
      </c>
      <c r="F149" s="85">
        <f t="shared" si="39"/>
        <v>0</v>
      </c>
      <c r="G149" s="85">
        <f t="shared" si="39"/>
        <v>0</v>
      </c>
      <c r="H149" s="85">
        <f t="shared" si="39"/>
        <v>0</v>
      </c>
      <c r="I149" s="85">
        <f t="shared" si="39"/>
        <v>0</v>
      </c>
      <c r="J149" s="85">
        <f t="shared" si="39"/>
        <v>0</v>
      </c>
      <c r="K149" s="85">
        <f t="shared" si="39"/>
        <v>0</v>
      </c>
      <c r="L149" s="89">
        <f t="shared" si="39"/>
        <v>0</v>
      </c>
    </row>
    <row r="150" spans="1:12" s="10" customFormat="1" ht="15">
      <c r="A150" s="90" t="s">
        <v>126</v>
      </c>
      <c r="B150" s="105" t="s">
        <v>127</v>
      </c>
      <c r="C150" s="117">
        <v>0</v>
      </c>
      <c r="D150" s="148">
        <v>0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93">
        <v>0</v>
      </c>
    </row>
    <row r="151" spans="1:12" ht="15">
      <c r="A151" s="88">
        <v>68</v>
      </c>
      <c r="B151" s="103" t="s">
        <v>479</v>
      </c>
      <c r="C151" s="115">
        <f aca="true" t="shared" si="40" ref="C151:L151">C152+C162</f>
        <v>0</v>
      </c>
      <c r="D151" s="147">
        <f t="shared" si="40"/>
        <v>0</v>
      </c>
      <c r="E151" s="85">
        <f t="shared" si="40"/>
        <v>0</v>
      </c>
      <c r="F151" s="85">
        <f t="shared" si="40"/>
        <v>0</v>
      </c>
      <c r="G151" s="85">
        <f t="shared" si="40"/>
        <v>0</v>
      </c>
      <c r="H151" s="85">
        <f t="shared" si="40"/>
        <v>0</v>
      </c>
      <c r="I151" s="85">
        <f t="shared" si="40"/>
        <v>0</v>
      </c>
      <c r="J151" s="85">
        <f t="shared" si="40"/>
        <v>0</v>
      </c>
      <c r="K151" s="85">
        <f t="shared" si="40"/>
        <v>0</v>
      </c>
      <c r="L151" s="89">
        <f t="shared" si="40"/>
        <v>0</v>
      </c>
    </row>
    <row r="152" spans="1:12" ht="15">
      <c r="A152" s="88">
        <v>681</v>
      </c>
      <c r="B152" s="103" t="s">
        <v>588</v>
      </c>
      <c r="C152" s="115">
        <f aca="true" t="shared" si="41" ref="C152:L152">SUM(C153:C161)</f>
        <v>0</v>
      </c>
      <c r="D152" s="147">
        <f t="shared" si="41"/>
        <v>0</v>
      </c>
      <c r="E152" s="85">
        <f t="shared" si="41"/>
        <v>0</v>
      </c>
      <c r="F152" s="85">
        <f t="shared" si="41"/>
        <v>0</v>
      </c>
      <c r="G152" s="85">
        <f t="shared" si="41"/>
        <v>0</v>
      </c>
      <c r="H152" s="85">
        <f>SUM(H153:H161)</f>
        <v>0</v>
      </c>
      <c r="I152" s="85">
        <f>SUM(I153:I161)</f>
        <v>0</v>
      </c>
      <c r="J152" s="85">
        <f t="shared" si="41"/>
        <v>0</v>
      </c>
      <c r="K152" s="85">
        <f t="shared" si="41"/>
        <v>0</v>
      </c>
      <c r="L152" s="89">
        <f t="shared" si="41"/>
        <v>0</v>
      </c>
    </row>
    <row r="153" spans="1:12" ht="15">
      <c r="A153" s="90">
        <v>6811</v>
      </c>
      <c r="B153" s="105" t="s">
        <v>128</v>
      </c>
      <c r="C153" s="117">
        <v>0</v>
      </c>
      <c r="D153" s="148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93">
        <v>0</v>
      </c>
    </row>
    <row r="154" spans="1:12" ht="15">
      <c r="A154" s="90">
        <v>6812</v>
      </c>
      <c r="B154" s="105" t="s">
        <v>129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ht="15">
      <c r="A155" s="90">
        <v>6813</v>
      </c>
      <c r="B155" s="105" t="s">
        <v>130</v>
      </c>
      <c r="C155" s="117">
        <v>0</v>
      </c>
      <c r="D155" s="148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93">
        <v>0</v>
      </c>
    </row>
    <row r="156" spans="1:12" ht="15">
      <c r="A156" s="90">
        <v>6814</v>
      </c>
      <c r="B156" s="105" t="s">
        <v>131</v>
      </c>
      <c r="C156" s="117">
        <v>0</v>
      </c>
      <c r="D156" s="148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93">
        <v>0</v>
      </c>
    </row>
    <row r="157" spans="1:12" ht="15">
      <c r="A157" s="90">
        <v>6815</v>
      </c>
      <c r="B157" s="105" t="s">
        <v>369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ht="15">
      <c r="A158" s="90">
        <v>6816</v>
      </c>
      <c r="B158" s="105" t="s">
        <v>132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ht="15">
      <c r="A159" s="90">
        <v>6817</v>
      </c>
      <c r="B159" s="105" t="s">
        <v>133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ht="15">
      <c r="A160" s="90">
        <v>6818</v>
      </c>
      <c r="B160" s="105" t="s">
        <v>134</v>
      </c>
      <c r="C160" s="120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ht="15">
      <c r="A161" s="94">
        <v>6819</v>
      </c>
      <c r="B161" s="110" t="s">
        <v>135</v>
      </c>
      <c r="C161" s="121"/>
      <c r="D161" s="153"/>
      <c r="E161" s="13">
        <f>C161</f>
        <v>0</v>
      </c>
      <c r="F161" s="12"/>
      <c r="G161" s="12"/>
      <c r="H161" s="12"/>
      <c r="I161" s="12"/>
      <c r="J161" s="12"/>
      <c r="K161" s="12"/>
      <c r="L161" s="95"/>
    </row>
    <row r="162" spans="1:12" ht="15">
      <c r="A162" s="88">
        <v>683</v>
      </c>
      <c r="B162" s="103" t="s">
        <v>136</v>
      </c>
      <c r="C162" s="115">
        <f>C163</f>
        <v>0</v>
      </c>
      <c r="D162" s="147">
        <f aca="true" t="shared" si="42" ref="D162:L162">D163</f>
        <v>0</v>
      </c>
      <c r="E162" s="85">
        <f t="shared" si="42"/>
        <v>0</v>
      </c>
      <c r="F162" s="85">
        <f t="shared" si="42"/>
        <v>0</v>
      </c>
      <c r="G162" s="85">
        <f t="shared" si="42"/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9">
        <f t="shared" si="42"/>
        <v>0</v>
      </c>
    </row>
    <row r="163" spans="1:12" ht="15">
      <c r="A163" s="94">
        <v>6831</v>
      </c>
      <c r="B163" s="110" t="s">
        <v>136</v>
      </c>
      <c r="C163" s="140"/>
      <c r="D163" s="156"/>
      <c r="E163" s="126">
        <f>C163</f>
        <v>0</v>
      </c>
      <c r="F163" s="125"/>
      <c r="G163" s="125"/>
      <c r="H163" s="125"/>
      <c r="I163" s="125"/>
      <c r="J163" s="125"/>
      <c r="K163" s="125"/>
      <c r="L163" s="131"/>
    </row>
    <row r="164" spans="1:12" ht="15">
      <c r="A164" s="130">
        <v>7</v>
      </c>
      <c r="B164" s="138" t="s">
        <v>480</v>
      </c>
      <c r="C164" s="141">
        <f aca="true" t="shared" si="43" ref="C164:L164">C165+C177+C210+C214</f>
        <v>0</v>
      </c>
      <c r="D164" s="157">
        <f t="shared" si="43"/>
        <v>0</v>
      </c>
      <c r="E164" s="128">
        <f t="shared" si="43"/>
        <v>0</v>
      </c>
      <c r="F164" s="128">
        <f t="shared" si="43"/>
        <v>0</v>
      </c>
      <c r="G164" s="128">
        <f t="shared" si="43"/>
        <v>0</v>
      </c>
      <c r="H164" s="128">
        <f t="shared" si="43"/>
        <v>0</v>
      </c>
      <c r="I164" s="128">
        <f t="shared" si="43"/>
        <v>0</v>
      </c>
      <c r="J164" s="128">
        <f t="shared" si="43"/>
        <v>0</v>
      </c>
      <c r="K164" s="128">
        <f t="shared" si="43"/>
        <v>0</v>
      </c>
      <c r="L164" s="137">
        <f t="shared" si="43"/>
        <v>0</v>
      </c>
    </row>
    <row r="165" spans="1:12" ht="15">
      <c r="A165" s="88">
        <v>71</v>
      </c>
      <c r="B165" s="103" t="s">
        <v>481</v>
      </c>
      <c r="C165" s="115">
        <f aca="true" t="shared" si="44" ref="C165:L165">C166+C170</f>
        <v>0</v>
      </c>
      <c r="D165" s="147">
        <f t="shared" si="44"/>
        <v>0</v>
      </c>
      <c r="E165" s="85">
        <f t="shared" si="44"/>
        <v>0</v>
      </c>
      <c r="F165" s="85">
        <f t="shared" si="44"/>
        <v>0</v>
      </c>
      <c r="G165" s="85">
        <f t="shared" si="44"/>
        <v>0</v>
      </c>
      <c r="H165" s="85">
        <f t="shared" si="44"/>
        <v>0</v>
      </c>
      <c r="I165" s="85">
        <f t="shared" si="44"/>
        <v>0</v>
      </c>
      <c r="J165" s="85">
        <f t="shared" si="44"/>
        <v>0</v>
      </c>
      <c r="K165" s="85">
        <f t="shared" si="44"/>
        <v>0</v>
      </c>
      <c r="L165" s="89">
        <f t="shared" si="44"/>
        <v>0</v>
      </c>
    </row>
    <row r="166" spans="1:12" ht="15">
      <c r="A166" s="88">
        <v>711</v>
      </c>
      <c r="B166" s="103" t="s">
        <v>482</v>
      </c>
      <c r="C166" s="115">
        <f aca="true" t="shared" si="45" ref="C166:L166">SUM(C167+C168+C169)</f>
        <v>0</v>
      </c>
      <c r="D166" s="147">
        <f t="shared" si="45"/>
        <v>0</v>
      </c>
      <c r="E166" s="85">
        <f t="shared" si="45"/>
        <v>0</v>
      </c>
      <c r="F166" s="85">
        <f t="shared" si="45"/>
        <v>0</v>
      </c>
      <c r="G166" s="85">
        <f t="shared" si="45"/>
        <v>0</v>
      </c>
      <c r="H166" s="85">
        <f t="shared" si="45"/>
        <v>0</v>
      </c>
      <c r="I166" s="85">
        <f t="shared" si="45"/>
        <v>0</v>
      </c>
      <c r="J166" s="85">
        <f t="shared" si="45"/>
        <v>0</v>
      </c>
      <c r="K166" s="85">
        <f t="shared" si="45"/>
        <v>0</v>
      </c>
      <c r="L166" s="89">
        <f t="shared" si="45"/>
        <v>0</v>
      </c>
    </row>
    <row r="167" spans="1:12" ht="15">
      <c r="A167" s="94">
        <v>7111</v>
      </c>
      <c r="B167" s="110" t="s">
        <v>137</v>
      </c>
      <c r="C167" s="118"/>
      <c r="D167" s="149"/>
      <c r="E167" s="11"/>
      <c r="F167" s="11"/>
      <c r="G167" s="11"/>
      <c r="H167" s="11"/>
      <c r="I167" s="11"/>
      <c r="J167" s="11"/>
      <c r="K167" s="14">
        <f>+C167</f>
        <v>0</v>
      </c>
      <c r="L167" s="92"/>
    </row>
    <row r="168" spans="1:12" ht="15">
      <c r="A168" s="90">
        <v>7112</v>
      </c>
      <c r="B168" s="105" t="s">
        <v>138</v>
      </c>
      <c r="C168" s="117">
        <v>0</v>
      </c>
      <c r="D168" s="148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93">
        <v>0</v>
      </c>
    </row>
    <row r="169" spans="1:12" ht="15">
      <c r="A169" s="90">
        <v>7113</v>
      </c>
      <c r="B169" s="105" t="s">
        <v>139</v>
      </c>
      <c r="C169" s="117">
        <v>0</v>
      </c>
      <c r="D169" s="148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93">
        <v>0</v>
      </c>
    </row>
    <row r="170" spans="1:12" ht="15">
      <c r="A170" s="88">
        <v>712</v>
      </c>
      <c r="B170" s="103" t="s">
        <v>589</v>
      </c>
      <c r="C170" s="115">
        <f aca="true" t="shared" si="46" ref="C170:L170">SUM(C171+C172+C173+C174+C175+C176)</f>
        <v>0</v>
      </c>
      <c r="D170" s="147">
        <f t="shared" si="46"/>
        <v>0</v>
      </c>
      <c r="E170" s="85">
        <f t="shared" si="46"/>
        <v>0</v>
      </c>
      <c r="F170" s="85">
        <f t="shared" si="46"/>
        <v>0</v>
      </c>
      <c r="G170" s="85">
        <f t="shared" si="46"/>
        <v>0</v>
      </c>
      <c r="H170" s="85">
        <f t="shared" si="46"/>
        <v>0</v>
      </c>
      <c r="I170" s="85">
        <f t="shared" si="46"/>
        <v>0</v>
      </c>
      <c r="J170" s="85">
        <f t="shared" si="46"/>
        <v>0</v>
      </c>
      <c r="K170" s="85">
        <f t="shared" si="46"/>
        <v>0</v>
      </c>
      <c r="L170" s="89">
        <f t="shared" si="46"/>
        <v>0</v>
      </c>
    </row>
    <row r="171" spans="1:12" ht="15">
      <c r="A171" s="90">
        <v>7121</v>
      </c>
      <c r="B171" s="105" t="s">
        <v>140</v>
      </c>
      <c r="C171" s="117">
        <v>0</v>
      </c>
      <c r="D171" s="148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93">
        <v>0</v>
      </c>
    </row>
    <row r="172" spans="1:12" ht="15">
      <c r="A172" s="90">
        <v>7122</v>
      </c>
      <c r="B172" s="105" t="s">
        <v>141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ht="15">
      <c r="A173" s="90">
        <v>7123</v>
      </c>
      <c r="B173" s="105" t="s">
        <v>142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ht="15">
      <c r="A174" s="94">
        <v>7124</v>
      </c>
      <c r="B174" s="110" t="s">
        <v>143</v>
      </c>
      <c r="C174" s="118"/>
      <c r="D174" s="149"/>
      <c r="E174" s="11"/>
      <c r="F174" s="11"/>
      <c r="G174" s="11"/>
      <c r="H174" s="11"/>
      <c r="I174" s="11"/>
      <c r="J174" s="11"/>
      <c r="K174" s="14">
        <f>+C174</f>
        <v>0</v>
      </c>
      <c r="L174" s="92"/>
    </row>
    <row r="175" spans="1:12" ht="15">
      <c r="A175" s="90">
        <v>7125</v>
      </c>
      <c r="B175" s="105" t="s">
        <v>144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ht="15">
      <c r="A176" s="90">
        <v>7126</v>
      </c>
      <c r="B176" s="105" t="s">
        <v>145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ht="15">
      <c r="A177" s="88">
        <v>72</v>
      </c>
      <c r="B177" s="103" t="s">
        <v>483</v>
      </c>
      <c r="C177" s="115">
        <f aca="true" t="shared" si="47" ref="C177:L177">C178+C183+C192+C197+C202+C205</f>
        <v>0</v>
      </c>
      <c r="D177" s="147">
        <f t="shared" si="47"/>
        <v>0</v>
      </c>
      <c r="E177" s="85">
        <f t="shared" si="47"/>
        <v>0</v>
      </c>
      <c r="F177" s="85">
        <f t="shared" si="47"/>
        <v>0</v>
      </c>
      <c r="G177" s="85">
        <f t="shared" si="47"/>
        <v>0</v>
      </c>
      <c r="H177" s="85">
        <f t="shared" si="47"/>
        <v>0</v>
      </c>
      <c r="I177" s="85">
        <f t="shared" si="47"/>
        <v>0</v>
      </c>
      <c r="J177" s="85">
        <f t="shared" si="47"/>
        <v>0</v>
      </c>
      <c r="K177" s="85">
        <f t="shared" si="47"/>
        <v>0</v>
      </c>
      <c r="L177" s="89">
        <f t="shared" si="47"/>
        <v>0</v>
      </c>
    </row>
    <row r="178" spans="1:12" ht="15">
      <c r="A178" s="88">
        <v>721</v>
      </c>
      <c r="B178" s="103" t="s">
        <v>484</v>
      </c>
      <c r="C178" s="115">
        <f aca="true" t="shared" si="48" ref="C178:L178">SUM(C179+C180+C181+C182)</f>
        <v>0</v>
      </c>
      <c r="D178" s="147">
        <f t="shared" si="48"/>
        <v>0</v>
      </c>
      <c r="E178" s="85">
        <f t="shared" si="48"/>
        <v>0</v>
      </c>
      <c r="F178" s="85">
        <f t="shared" si="48"/>
        <v>0</v>
      </c>
      <c r="G178" s="85">
        <f t="shared" si="48"/>
        <v>0</v>
      </c>
      <c r="H178" s="85">
        <f t="shared" si="48"/>
        <v>0</v>
      </c>
      <c r="I178" s="85">
        <f t="shared" si="48"/>
        <v>0</v>
      </c>
      <c r="J178" s="85">
        <f t="shared" si="48"/>
        <v>0</v>
      </c>
      <c r="K178" s="85">
        <f t="shared" si="48"/>
        <v>0</v>
      </c>
      <c r="L178" s="89">
        <f t="shared" si="48"/>
        <v>0</v>
      </c>
    </row>
    <row r="179" spans="1:12" ht="15">
      <c r="A179" s="94">
        <v>7211</v>
      </c>
      <c r="B179" s="110" t="s">
        <v>146</v>
      </c>
      <c r="C179" s="118"/>
      <c r="D179" s="149"/>
      <c r="E179" s="11"/>
      <c r="F179" s="11"/>
      <c r="G179" s="11"/>
      <c r="H179" s="11"/>
      <c r="I179" s="11"/>
      <c r="J179" s="11"/>
      <c r="K179" s="14">
        <f>+C179</f>
        <v>0</v>
      </c>
      <c r="L179" s="92"/>
    </row>
    <row r="180" spans="1:12" ht="15">
      <c r="A180" s="94">
        <v>7212</v>
      </c>
      <c r="B180" s="110" t="s">
        <v>147</v>
      </c>
      <c r="C180" s="118"/>
      <c r="D180" s="149"/>
      <c r="E180" s="11"/>
      <c r="F180" s="11"/>
      <c r="G180" s="11"/>
      <c r="H180" s="11"/>
      <c r="I180" s="11"/>
      <c r="J180" s="11"/>
      <c r="K180" s="14">
        <f>+C180</f>
        <v>0</v>
      </c>
      <c r="L180" s="92"/>
    </row>
    <row r="181" spans="1:12" ht="15">
      <c r="A181" s="90">
        <v>7213</v>
      </c>
      <c r="B181" s="105" t="s">
        <v>148</v>
      </c>
      <c r="C181" s="117">
        <v>0</v>
      </c>
      <c r="D181" s="148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93">
        <v>0</v>
      </c>
    </row>
    <row r="182" spans="1:12" ht="15">
      <c r="A182" s="90">
        <v>7214</v>
      </c>
      <c r="B182" s="105" t="s">
        <v>149</v>
      </c>
      <c r="C182" s="117">
        <v>0</v>
      </c>
      <c r="D182" s="148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93">
        <v>0</v>
      </c>
    </row>
    <row r="183" spans="1:12" ht="15">
      <c r="A183" s="88">
        <v>722</v>
      </c>
      <c r="B183" s="103" t="s">
        <v>485</v>
      </c>
      <c r="C183" s="115">
        <f aca="true" t="shared" si="49" ref="C183:L183">SUM(C184+C185+C186+C187+C188+C189+C190+C191)</f>
        <v>0</v>
      </c>
      <c r="D183" s="147">
        <f t="shared" si="49"/>
        <v>0</v>
      </c>
      <c r="E183" s="85">
        <f t="shared" si="49"/>
        <v>0</v>
      </c>
      <c r="F183" s="85">
        <f t="shared" si="49"/>
        <v>0</v>
      </c>
      <c r="G183" s="85">
        <f t="shared" si="49"/>
        <v>0</v>
      </c>
      <c r="H183" s="85">
        <f t="shared" si="49"/>
        <v>0</v>
      </c>
      <c r="I183" s="85">
        <f t="shared" si="49"/>
        <v>0</v>
      </c>
      <c r="J183" s="85">
        <f t="shared" si="49"/>
        <v>0</v>
      </c>
      <c r="K183" s="85">
        <f t="shared" si="49"/>
        <v>0</v>
      </c>
      <c r="L183" s="89">
        <f t="shared" si="49"/>
        <v>0</v>
      </c>
    </row>
    <row r="184" spans="1:12" ht="15">
      <c r="A184" s="94">
        <v>7221</v>
      </c>
      <c r="B184" s="110" t="s">
        <v>150</v>
      </c>
      <c r="C184" s="118"/>
      <c r="D184" s="149"/>
      <c r="E184" s="11"/>
      <c r="F184" s="11"/>
      <c r="G184" s="11"/>
      <c r="H184" s="11"/>
      <c r="I184" s="11"/>
      <c r="J184" s="11"/>
      <c r="K184" s="14">
        <f aca="true" t="shared" si="50" ref="K184:K190">+C184</f>
        <v>0</v>
      </c>
      <c r="L184" s="92"/>
    </row>
    <row r="185" spans="1:12" ht="15">
      <c r="A185" s="94">
        <v>7222</v>
      </c>
      <c r="B185" s="110" t="s">
        <v>151</v>
      </c>
      <c r="C185" s="118"/>
      <c r="D185" s="149"/>
      <c r="E185" s="11"/>
      <c r="F185" s="11"/>
      <c r="G185" s="11"/>
      <c r="H185" s="11"/>
      <c r="I185" s="11"/>
      <c r="J185" s="11"/>
      <c r="K185" s="14">
        <f t="shared" si="50"/>
        <v>0</v>
      </c>
      <c r="L185" s="92"/>
    </row>
    <row r="186" spans="1:12" ht="15">
      <c r="A186" s="94">
        <v>7223</v>
      </c>
      <c r="B186" s="110" t="s">
        <v>152</v>
      </c>
      <c r="C186" s="118"/>
      <c r="D186" s="149"/>
      <c r="E186" s="11"/>
      <c r="F186" s="11"/>
      <c r="G186" s="11"/>
      <c r="H186" s="11"/>
      <c r="I186" s="11"/>
      <c r="J186" s="11"/>
      <c r="K186" s="14">
        <f t="shared" si="50"/>
        <v>0</v>
      </c>
      <c r="L186" s="92"/>
    </row>
    <row r="187" spans="1:12" ht="15">
      <c r="A187" s="94">
        <v>7224</v>
      </c>
      <c r="B187" s="110" t="s">
        <v>153</v>
      </c>
      <c r="C187" s="118"/>
      <c r="D187" s="149"/>
      <c r="E187" s="11"/>
      <c r="F187" s="11"/>
      <c r="G187" s="11"/>
      <c r="H187" s="11"/>
      <c r="I187" s="11"/>
      <c r="J187" s="11"/>
      <c r="K187" s="14">
        <f t="shared" si="50"/>
        <v>0</v>
      </c>
      <c r="L187" s="92"/>
    </row>
    <row r="188" spans="1:12" ht="15">
      <c r="A188" s="94">
        <v>7225</v>
      </c>
      <c r="B188" s="110" t="s">
        <v>154</v>
      </c>
      <c r="C188" s="118"/>
      <c r="D188" s="149"/>
      <c r="E188" s="11"/>
      <c r="F188" s="11"/>
      <c r="G188" s="11"/>
      <c r="H188" s="11"/>
      <c r="I188" s="11"/>
      <c r="J188" s="11"/>
      <c r="K188" s="14">
        <f t="shared" si="50"/>
        <v>0</v>
      </c>
      <c r="L188" s="92"/>
    </row>
    <row r="189" spans="1:12" ht="15">
      <c r="A189" s="94">
        <v>7226</v>
      </c>
      <c r="B189" s="110" t="s">
        <v>155</v>
      </c>
      <c r="C189" s="118"/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ht="15">
      <c r="A190" s="94">
        <v>7227</v>
      </c>
      <c r="B190" s="110" t="s">
        <v>156</v>
      </c>
      <c r="C190" s="118"/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s="10" customFormat="1" ht="15">
      <c r="A191" s="90" t="s">
        <v>157</v>
      </c>
      <c r="B191" s="105" t="s">
        <v>158</v>
      </c>
      <c r="C191" s="117">
        <v>0</v>
      </c>
      <c r="D191" s="148">
        <v>0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93">
        <v>0</v>
      </c>
    </row>
    <row r="192" spans="1:12" ht="15">
      <c r="A192" s="88">
        <v>723</v>
      </c>
      <c r="B192" s="103" t="s">
        <v>486</v>
      </c>
      <c r="C192" s="115">
        <f aca="true" t="shared" si="51" ref="C192:L192">SUM(C193+C194+C195+C196)</f>
        <v>0</v>
      </c>
      <c r="D192" s="147">
        <f t="shared" si="51"/>
        <v>0</v>
      </c>
      <c r="E192" s="85">
        <f t="shared" si="51"/>
        <v>0</v>
      </c>
      <c r="F192" s="85">
        <f t="shared" si="51"/>
        <v>0</v>
      </c>
      <c r="G192" s="85">
        <f t="shared" si="51"/>
        <v>0</v>
      </c>
      <c r="H192" s="85">
        <f t="shared" si="51"/>
        <v>0</v>
      </c>
      <c r="I192" s="85">
        <f t="shared" si="51"/>
        <v>0</v>
      </c>
      <c r="J192" s="85">
        <f t="shared" si="51"/>
        <v>0</v>
      </c>
      <c r="K192" s="85">
        <f t="shared" si="51"/>
        <v>0</v>
      </c>
      <c r="L192" s="89">
        <f t="shared" si="51"/>
        <v>0</v>
      </c>
    </row>
    <row r="193" spans="1:12" ht="15">
      <c r="A193" s="94">
        <v>7231</v>
      </c>
      <c r="B193" s="110" t="s">
        <v>159</v>
      </c>
      <c r="C193" s="118"/>
      <c r="D193" s="149"/>
      <c r="E193" s="11"/>
      <c r="F193" s="11"/>
      <c r="G193" s="11"/>
      <c r="H193" s="11"/>
      <c r="I193" s="11"/>
      <c r="J193" s="11"/>
      <c r="K193" s="14">
        <f>+C193</f>
        <v>0</v>
      </c>
      <c r="L193" s="92"/>
    </row>
    <row r="194" spans="1:12" ht="15">
      <c r="A194" s="90">
        <v>7232</v>
      </c>
      <c r="B194" s="105" t="s">
        <v>160</v>
      </c>
      <c r="C194" s="117">
        <v>0</v>
      </c>
      <c r="D194" s="148">
        <v>0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93">
        <v>0</v>
      </c>
    </row>
    <row r="195" spans="1:12" ht="15">
      <c r="A195" s="94">
        <v>7233</v>
      </c>
      <c r="B195" s="110" t="s">
        <v>161</v>
      </c>
      <c r="C195" s="118"/>
      <c r="D195" s="149"/>
      <c r="E195" s="11"/>
      <c r="F195" s="11"/>
      <c r="G195" s="11"/>
      <c r="H195" s="11"/>
      <c r="I195" s="11"/>
      <c r="J195" s="11"/>
      <c r="K195" s="14">
        <f>+C195</f>
        <v>0</v>
      </c>
      <c r="L195" s="92"/>
    </row>
    <row r="196" spans="1:12" ht="15">
      <c r="A196" s="90">
        <v>7234</v>
      </c>
      <c r="B196" s="105" t="s">
        <v>162</v>
      </c>
      <c r="C196" s="117">
        <v>0</v>
      </c>
      <c r="D196" s="148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93">
        <v>0</v>
      </c>
    </row>
    <row r="197" spans="1:12" ht="24" customHeight="1">
      <c r="A197" s="88">
        <v>724</v>
      </c>
      <c r="B197" s="103" t="s">
        <v>590</v>
      </c>
      <c r="C197" s="115">
        <f aca="true" t="shared" si="52" ref="C197:L197">SUM(C198+C199+C200+C201)</f>
        <v>0</v>
      </c>
      <c r="D197" s="147">
        <f t="shared" si="52"/>
        <v>0</v>
      </c>
      <c r="E197" s="85">
        <f t="shared" si="52"/>
        <v>0</v>
      </c>
      <c r="F197" s="85">
        <f t="shared" si="52"/>
        <v>0</v>
      </c>
      <c r="G197" s="85">
        <f t="shared" si="52"/>
        <v>0</v>
      </c>
      <c r="H197" s="85">
        <f t="shared" si="52"/>
        <v>0</v>
      </c>
      <c r="I197" s="85">
        <f t="shared" si="52"/>
        <v>0</v>
      </c>
      <c r="J197" s="85">
        <f t="shared" si="52"/>
        <v>0</v>
      </c>
      <c r="K197" s="85">
        <f t="shared" si="52"/>
        <v>0</v>
      </c>
      <c r="L197" s="89">
        <f t="shared" si="52"/>
        <v>0</v>
      </c>
    </row>
    <row r="198" spans="1:12" ht="15">
      <c r="A198" s="94">
        <v>7241</v>
      </c>
      <c r="B198" s="110" t="s">
        <v>163</v>
      </c>
      <c r="C198" s="118"/>
      <c r="D198" s="149"/>
      <c r="E198" s="11"/>
      <c r="F198" s="11"/>
      <c r="G198" s="11"/>
      <c r="H198" s="11"/>
      <c r="I198" s="11"/>
      <c r="J198" s="11"/>
      <c r="K198" s="14">
        <f>+C198</f>
        <v>0</v>
      </c>
      <c r="L198" s="92"/>
    </row>
    <row r="199" spans="1:12" ht="15">
      <c r="A199" s="90">
        <v>7242</v>
      </c>
      <c r="B199" s="105" t="s">
        <v>165</v>
      </c>
      <c r="C199" s="117">
        <v>0</v>
      </c>
      <c r="D199" s="148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93">
        <v>0</v>
      </c>
    </row>
    <row r="200" spans="1:12" ht="15">
      <c r="A200" s="90">
        <v>7243</v>
      </c>
      <c r="B200" s="105" t="s">
        <v>166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ht="15">
      <c r="A201" s="90">
        <v>7244</v>
      </c>
      <c r="B201" s="105" t="s">
        <v>167</v>
      </c>
      <c r="C201" s="117">
        <v>0</v>
      </c>
      <c r="D201" s="148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93">
        <v>0</v>
      </c>
    </row>
    <row r="202" spans="1:12" ht="15">
      <c r="A202" s="88">
        <v>725</v>
      </c>
      <c r="B202" s="103" t="s">
        <v>591</v>
      </c>
      <c r="C202" s="115">
        <f aca="true" t="shared" si="53" ref="C202:L202">SUM(C203+C204)</f>
        <v>0</v>
      </c>
      <c r="D202" s="147">
        <f t="shared" si="53"/>
        <v>0</v>
      </c>
      <c r="E202" s="85">
        <f t="shared" si="53"/>
        <v>0</v>
      </c>
      <c r="F202" s="85">
        <f t="shared" si="53"/>
        <v>0</v>
      </c>
      <c r="G202" s="85">
        <f t="shared" si="53"/>
        <v>0</v>
      </c>
      <c r="H202" s="85">
        <f t="shared" si="53"/>
        <v>0</v>
      </c>
      <c r="I202" s="85">
        <f t="shared" si="53"/>
        <v>0</v>
      </c>
      <c r="J202" s="85">
        <f t="shared" si="53"/>
        <v>0</v>
      </c>
      <c r="K202" s="85">
        <f t="shared" si="53"/>
        <v>0</v>
      </c>
      <c r="L202" s="89">
        <f t="shared" si="53"/>
        <v>0</v>
      </c>
    </row>
    <row r="203" spans="1:12" ht="15">
      <c r="A203" s="94">
        <v>7251</v>
      </c>
      <c r="B203" s="110" t="s">
        <v>168</v>
      </c>
      <c r="C203" s="118"/>
      <c r="D203" s="149"/>
      <c r="E203" s="11"/>
      <c r="F203" s="11"/>
      <c r="G203" s="11"/>
      <c r="H203" s="11"/>
      <c r="I203" s="11"/>
      <c r="J203" s="11"/>
      <c r="K203" s="14">
        <f>+C203</f>
        <v>0</v>
      </c>
      <c r="L203" s="92"/>
    </row>
    <row r="204" spans="1:12" ht="15">
      <c r="A204" s="94">
        <v>7252</v>
      </c>
      <c r="B204" s="110" t="s">
        <v>169</v>
      </c>
      <c r="C204" s="118"/>
      <c r="D204" s="149"/>
      <c r="E204" s="11"/>
      <c r="F204" s="11"/>
      <c r="G204" s="11"/>
      <c r="H204" s="11"/>
      <c r="I204" s="11"/>
      <c r="J204" s="11"/>
      <c r="K204" s="14">
        <f>+C204</f>
        <v>0</v>
      </c>
      <c r="L204" s="92"/>
    </row>
    <row r="205" spans="1:12" ht="15">
      <c r="A205" s="88">
        <v>726</v>
      </c>
      <c r="B205" s="103" t="s">
        <v>487</v>
      </c>
      <c r="C205" s="115">
        <f aca="true" t="shared" si="54" ref="C205:L205">SUM(C206+C207+C208+C209)</f>
        <v>0</v>
      </c>
      <c r="D205" s="147">
        <f t="shared" si="54"/>
        <v>0</v>
      </c>
      <c r="E205" s="85">
        <f t="shared" si="54"/>
        <v>0</v>
      </c>
      <c r="F205" s="85">
        <f t="shared" si="54"/>
        <v>0</v>
      </c>
      <c r="G205" s="85">
        <f t="shared" si="54"/>
        <v>0</v>
      </c>
      <c r="H205" s="85">
        <f t="shared" si="54"/>
        <v>0</v>
      </c>
      <c r="I205" s="85">
        <f t="shared" si="54"/>
        <v>0</v>
      </c>
      <c r="J205" s="85">
        <f t="shared" si="54"/>
        <v>0</v>
      </c>
      <c r="K205" s="85">
        <f t="shared" si="54"/>
        <v>0</v>
      </c>
      <c r="L205" s="89">
        <f t="shared" si="54"/>
        <v>0</v>
      </c>
    </row>
    <row r="206" spans="1:12" ht="15">
      <c r="A206" s="90">
        <v>7261</v>
      </c>
      <c r="B206" s="105" t="s">
        <v>170</v>
      </c>
      <c r="C206" s="117">
        <v>0</v>
      </c>
      <c r="D206" s="148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93">
        <v>0</v>
      </c>
    </row>
    <row r="207" spans="1:12" ht="15">
      <c r="A207" s="94">
        <v>7262</v>
      </c>
      <c r="B207" s="110" t="s">
        <v>171</v>
      </c>
      <c r="C207" s="118"/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ht="15">
      <c r="A208" s="94">
        <v>7263</v>
      </c>
      <c r="B208" s="110" t="s">
        <v>172</v>
      </c>
      <c r="C208" s="118"/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ht="15">
      <c r="A209" s="94">
        <v>7264</v>
      </c>
      <c r="B209" s="110" t="s">
        <v>173</v>
      </c>
      <c r="C209" s="118"/>
      <c r="D209" s="149"/>
      <c r="E209" s="11"/>
      <c r="F209" s="11"/>
      <c r="G209" s="11"/>
      <c r="H209" s="11"/>
      <c r="I209" s="11"/>
      <c r="J209" s="11"/>
      <c r="K209" s="14">
        <f>+C209</f>
        <v>0</v>
      </c>
      <c r="L209" s="92"/>
    </row>
    <row r="210" spans="1:12" ht="15">
      <c r="A210" s="88">
        <v>73</v>
      </c>
      <c r="B210" s="103" t="s">
        <v>489</v>
      </c>
      <c r="C210" s="115">
        <f aca="true" t="shared" si="55" ref="C210:L210">C211</f>
        <v>0</v>
      </c>
      <c r="D210" s="147">
        <f t="shared" si="55"/>
        <v>0</v>
      </c>
      <c r="E210" s="85">
        <f t="shared" si="55"/>
        <v>0</v>
      </c>
      <c r="F210" s="85">
        <f t="shared" si="55"/>
        <v>0</v>
      </c>
      <c r="G210" s="85">
        <f t="shared" si="55"/>
        <v>0</v>
      </c>
      <c r="H210" s="85">
        <f t="shared" si="55"/>
        <v>0</v>
      </c>
      <c r="I210" s="85">
        <f t="shared" si="55"/>
        <v>0</v>
      </c>
      <c r="J210" s="85">
        <f t="shared" si="55"/>
        <v>0</v>
      </c>
      <c r="K210" s="85">
        <f t="shared" si="55"/>
        <v>0</v>
      </c>
      <c r="L210" s="89">
        <f t="shared" si="55"/>
        <v>0</v>
      </c>
    </row>
    <row r="211" spans="1:12" ht="15">
      <c r="A211" s="88">
        <v>731</v>
      </c>
      <c r="B211" s="103" t="s">
        <v>488</v>
      </c>
      <c r="C211" s="115">
        <f aca="true" t="shared" si="56" ref="C211:L211">SUM(C212:C213)</f>
        <v>0</v>
      </c>
      <c r="D211" s="147">
        <f t="shared" si="56"/>
        <v>0</v>
      </c>
      <c r="E211" s="85">
        <f t="shared" si="56"/>
        <v>0</v>
      </c>
      <c r="F211" s="85">
        <f t="shared" si="56"/>
        <v>0</v>
      </c>
      <c r="G211" s="85">
        <f t="shared" si="56"/>
        <v>0</v>
      </c>
      <c r="H211" s="85">
        <f>SUM(H212:H213)</f>
        <v>0</v>
      </c>
      <c r="I211" s="85">
        <f>SUM(I212:I213)</f>
        <v>0</v>
      </c>
      <c r="J211" s="85">
        <f t="shared" si="56"/>
        <v>0</v>
      </c>
      <c r="K211" s="85">
        <f t="shared" si="56"/>
        <v>0</v>
      </c>
      <c r="L211" s="89">
        <f t="shared" si="56"/>
        <v>0</v>
      </c>
    </row>
    <row r="212" spans="1:12" ht="15">
      <c r="A212" s="90">
        <v>7311</v>
      </c>
      <c r="B212" s="105" t="s">
        <v>174</v>
      </c>
      <c r="C212" s="117">
        <v>0</v>
      </c>
      <c r="D212" s="148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93">
        <v>0</v>
      </c>
    </row>
    <row r="213" spans="1:12" ht="15">
      <c r="A213" s="94">
        <v>7312</v>
      </c>
      <c r="B213" s="110" t="s">
        <v>175</v>
      </c>
      <c r="C213" s="118"/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ht="15">
      <c r="A214" s="88">
        <v>74</v>
      </c>
      <c r="B214" s="103" t="s">
        <v>490</v>
      </c>
      <c r="C214" s="115">
        <f aca="true" t="shared" si="57" ref="C214:L215">C215</f>
        <v>0</v>
      </c>
      <c r="D214" s="147">
        <f t="shared" si="57"/>
        <v>0</v>
      </c>
      <c r="E214" s="85">
        <f t="shared" si="57"/>
        <v>0</v>
      </c>
      <c r="F214" s="85">
        <f t="shared" si="57"/>
        <v>0</v>
      </c>
      <c r="G214" s="85">
        <f t="shared" si="57"/>
        <v>0</v>
      </c>
      <c r="H214" s="85">
        <f t="shared" si="57"/>
        <v>0</v>
      </c>
      <c r="I214" s="85">
        <f t="shared" si="57"/>
        <v>0</v>
      </c>
      <c r="J214" s="85">
        <f t="shared" si="57"/>
        <v>0</v>
      </c>
      <c r="K214" s="85">
        <f t="shared" si="57"/>
        <v>0</v>
      </c>
      <c r="L214" s="89">
        <f t="shared" si="57"/>
        <v>0</v>
      </c>
    </row>
    <row r="215" spans="1:12" ht="15">
      <c r="A215" s="88">
        <v>741</v>
      </c>
      <c r="B215" s="103" t="s">
        <v>592</v>
      </c>
      <c r="C215" s="115">
        <f t="shared" si="57"/>
        <v>0</v>
      </c>
      <c r="D215" s="147">
        <f t="shared" si="57"/>
        <v>0</v>
      </c>
      <c r="E215" s="85">
        <f t="shared" si="57"/>
        <v>0</v>
      </c>
      <c r="F215" s="85">
        <f t="shared" si="57"/>
        <v>0</v>
      </c>
      <c r="G215" s="85">
        <f t="shared" si="57"/>
        <v>0</v>
      </c>
      <c r="H215" s="85">
        <f t="shared" si="57"/>
        <v>0</v>
      </c>
      <c r="I215" s="85">
        <f t="shared" si="57"/>
        <v>0</v>
      </c>
      <c r="J215" s="85">
        <f t="shared" si="57"/>
        <v>0</v>
      </c>
      <c r="K215" s="85">
        <f t="shared" si="57"/>
        <v>0</v>
      </c>
      <c r="L215" s="89">
        <f t="shared" si="57"/>
        <v>0</v>
      </c>
    </row>
    <row r="216" spans="1:12" ht="15.75" thickBot="1">
      <c r="A216" s="134">
        <v>7411</v>
      </c>
      <c r="B216" s="139" t="s">
        <v>176</v>
      </c>
      <c r="C216" s="142">
        <v>0</v>
      </c>
      <c r="D216" s="150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6">
        <v>0</v>
      </c>
    </row>
    <row r="217" spans="1:12" ht="15.75" thickBot="1">
      <c r="A217" s="195" t="s">
        <v>504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7"/>
    </row>
    <row r="218" spans="1:12" ht="15">
      <c r="A218" s="96">
        <v>8</v>
      </c>
      <c r="B218" s="111" t="s">
        <v>593</v>
      </c>
      <c r="C218" s="122">
        <f aca="true" t="shared" si="58" ref="C218:L218">C219+C258+C271+C284+C316</f>
        <v>0</v>
      </c>
      <c r="D218" s="146">
        <f t="shared" si="58"/>
        <v>0</v>
      </c>
      <c r="E218" s="97">
        <f t="shared" si="58"/>
        <v>0</v>
      </c>
      <c r="F218" s="97">
        <f t="shared" si="58"/>
        <v>0</v>
      </c>
      <c r="G218" s="97">
        <f t="shared" si="58"/>
        <v>0</v>
      </c>
      <c r="H218" s="97">
        <f t="shared" si="58"/>
        <v>0</v>
      </c>
      <c r="I218" s="97">
        <f t="shared" si="58"/>
        <v>0</v>
      </c>
      <c r="J218" s="97">
        <f t="shared" si="58"/>
        <v>0</v>
      </c>
      <c r="K218" s="97">
        <f t="shared" si="58"/>
        <v>0</v>
      </c>
      <c r="L218" s="98">
        <f t="shared" si="58"/>
        <v>0</v>
      </c>
    </row>
    <row r="219" spans="1:12" ht="15">
      <c r="A219" s="88">
        <v>81</v>
      </c>
      <c r="B219" s="109" t="s">
        <v>594</v>
      </c>
      <c r="C219" s="115">
        <f aca="true" t="shared" si="59" ref="C219:L219">C220+C225+C228+C232+C234+C241+C246+C254</f>
        <v>0</v>
      </c>
      <c r="D219" s="147">
        <f t="shared" si="59"/>
        <v>0</v>
      </c>
      <c r="E219" s="85">
        <f t="shared" si="59"/>
        <v>0</v>
      </c>
      <c r="F219" s="85">
        <f t="shared" si="59"/>
        <v>0</v>
      </c>
      <c r="G219" s="85">
        <f t="shared" si="59"/>
        <v>0</v>
      </c>
      <c r="H219" s="85">
        <f t="shared" si="59"/>
        <v>0</v>
      </c>
      <c r="I219" s="85">
        <f t="shared" si="59"/>
        <v>0</v>
      </c>
      <c r="J219" s="85">
        <f t="shared" si="59"/>
        <v>0</v>
      </c>
      <c r="K219" s="85">
        <f t="shared" si="59"/>
        <v>0</v>
      </c>
      <c r="L219" s="89">
        <f t="shared" si="59"/>
        <v>0</v>
      </c>
    </row>
    <row r="220" spans="1:12" ht="24" customHeight="1">
      <c r="A220" s="88">
        <v>811</v>
      </c>
      <c r="B220" s="103" t="s">
        <v>595</v>
      </c>
      <c r="C220" s="115">
        <f aca="true" t="shared" si="60" ref="C220:L220">SUM(C221:C224)</f>
        <v>0</v>
      </c>
      <c r="D220" s="147">
        <f t="shared" si="60"/>
        <v>0</v>
      </c>
      <c r="E220" s="85">
        <f t="shared" si="60"/>
        <v>0</v>
      </c>
      <c r="F220" s="85">
        <f t="shared" si="60"/>
        <v>0</v>
      </c>
      <c r="G220" s="85">
        <f t="shared" si="60"/>
        <v>0</v>
      </c>
      <c r="H220" s="85">
        <f>SUM(H221:H224)</f>
        <v>0</v>
      </c>
      <c r="I220" s="85">
        <f>SUM(I221:I224)</f>
        <v>0</v>
      </c>
      <c r="J220" s="85">
        <f t="shared" si="60"/>
        <v>0</v>
      </c>
      <c r="K220" s="85">
        <f t="shared" si="60"/>
        <v>0</v>
      </c>
      <c r="L220" s="89">
        <f t="shared" si="60"/>
        <v>0</v>
      </c>
    </row>
    <row r="221" spans="1:12" ht="15">
      <c r="A221" s="90">
        <v>8113</v>
      </c>
      <c r="B221" s="105" t="s">
        <v>505</v>
      </c>
      <c r="C221" s="117">
        <v>0</v>
      </c>
      <c r="D221" s="148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93">
        <v>0</v>
      </c>
    </row>
    <row r="222" spans="1:12" ht="15">
      <c r="A222" s="90">
        <v>8114</v>
      </c>
      <c r="B222" s="105" t="s">
        <v>506</v>
      </c>
      <c r="C222" s="117">
        <v>0</v>
      </c>
      <c r="D222" s="148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93">
        <v>0</v>
      </c>
    </row>
    <row r="223" spans="1:12" ht="15">
      <c r="A223" s="90">
        <v>8115</v>
      </c>
      <c r="B223" s="105" t="s">
        <v>507</v>
      </c>
      <c r="C223" s="117">
        <v>0</v>
      </c>
      <c r="D223" s="148">
        <v>0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93">
        <v>0</v>
      </c>
    </row>
    <row r="224" spans="1:12" ht="15">
      <c r="A224" s="90">
        <v>8116</v>
      </c>
      <c r="B224" s="105" t="s">
        <v>508</v>
      </c>
      <c r="C224" s="117">
        <v>0</v>
      </c>
      <c r="D224" s="148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93">
        <v>0</v>
      </c>
    </row>
    <row r="225" spans="1:12" ht="24" customHeight="1">
      <c r="A225" s="88">
        <v>812</v>
      </c>
      <c r="B225" s="103" t="s">
        <v>596</v>
      </c>
      <c r="C225" s="115">
        <f aca="true" t="shared" si="61" ref="C225:L225">SUM(C226+C227)</f>
        <v>0</v>
      </c>
      <c r="D225" s="147">
        <f t="shared" si="61"/>
        <v>0</v>
      </c>
      <c r="E225" s="85">
        <f t="shared" si="61"/>
        <v>0</v>
      </c>
      <c r="F225" s="85">
        <f t="shared" si="61"/>
        <v>0</v>
      </c>
      <c r="G225" s="85">
        <f t="shared" si="61"/>
        <v>0</v>
      </c>
      <c r="H225" s="85">
        <f t="shared" si="61"/>
        <v>0</v>
      </c>
      <c r="I225" s="85">
        <f t="shared" si="61"/>
        <v>0</v>
      </c>
      <c r="J225" s="85">
        <f t="shared" si="61"/>
        <v>0</v>
      </c>
      <c r="K225" s="85">
        <f t="shared" si="61"/>
        <v>0</v>
      </c>
      <c r="L225" s="89">
        <f t="shared" si="61"/>
        <v>0</v>
      </c>
    </row>
    <row r="226" spans="1:12" ht="24" customHeight="1">
      <c r="A226" s="94">
        <v>8121</v>
      </c>
      <c r="B226" s="110" t="s">
        <v>509</v>
      </c>
      <c r="C226" s="118"/>
      <c r="D226" s="149"/>
      <c r="E226" s="11"/>
      <c r="F226" s="11"/>
      <c r="G226" s="11"/>
      <c r="H226" s="11"/>
      <c r="I226" s="11"/>
      <c r="J226" s="11"/>
      <c r="K226" s="11"/>
      <c r="L226" s="129">
        <f>+C226</f>
        <v>0</v>
      </c>
    </row>
    <row r="227" spans="1:12" ht="24" customHeight="1">
      <c r="A227" s="90">
        <v>8122</v>
      </c>
      <c r="B227" s="105" t="s">
        <v>510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24" customHeight="1">
      <c r="A228" s="88">
        <v>813</v>
      </c>
      <c r="B228" s="103" t="s">
        <v>597</v>
      </c>
      <c r="C228" s="115">
        <f aca="true" t="shared" si="62" ref="C228:L228">SUM(C229+C230+C231)</f>
        <v>0</v>
      </c>
      <c r="D228" s="147">
        <f t="shared" si="62"/>
        <v>0</v>
      </c>
      <c r="E228" s="85">
        <f t="shared" si="62"/>
        <v>0</v>
      </c>
      <c r="F228" s="85">
        <f t="shared" si="62"/>
        <v>0</v>
      </c>
      <c r="G228" s="85">
        <f t="shared" si="62"/>
        <v>0</v>
      </c>
      <c r="H228" s="85">
        <f>SUM(H229+H230+H231)</f>
        <v>0</v>
      </c>
      <c r="I228" s="85">
        <f>SUM(I229+I230+I231)</f>
        <v>0</v>
      </c>
      <c r="J228" s="85">
        <f t="shared" si="62"/>
        <v>0</v>
      </c>
      <c r="K228" s="85">
        <f t="shared" si="62"/>
        <v>0</v>
      </c>
      <c r="L228" s="89">
        <f t="shared" si="62"/>
        <v>0</v>
      </c>
    </row>
    <row r="229" spans="1:12" ht="15">
      <c r="A229" s="90">
        <v>8132</v>
      </c>
      <c r="B229" s="105" t="s">
        <v>511</v>
      </c>
      <c r="C229" s="117">
        <v>0</v>
      </c>
      <c r="D229" s="148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93">
        <v>0</v>
      </c>
    </row>
    <row r="230" spans="1:12" ht="15">
      <c r="A230" s="90">
        <v>8133</v>
      </c>
      <c r="B230" s="105" t="s">
        <v>512</v>
      </c>
      <c r="C230" s="117">
        <v>0</v>
      </c>
      <c r="D230" s="148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93">
        <v>0</v>
      </c>
    </row>
    <row r="231" spans="1:12" ht="15">
      <c r="A231" s="90">
        <v>8134</v>
      </c>
      <c r="B231" s="105" t="s">
        <v>513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>
      <c r="A232" s="88">
        <v>814</v>
      </c>
      <c r="B232" s="103" t="s">
        <v>598</v>
      </c>
      <c r="C232" s="115">
        <f aca="true" t="shared" si="63" ref="C232:L232">C233</f>
        <v>0</v>
      </c>
      <c r="D232" s="147">
        <f t="shared" si="63"/>
        <v>0</v>
      </c>
      <c r="E232" s="85">
        <f t="shared" si="63"/>
        <v>0</v>
      </c>
      <c r="F232" s="85">
        <f t="shared" si="63"/>
        <v>0</v>
      </c>
      <c r="G232" s="85">
        <f t="shared" si="63"/>
        <v>0</v>
      </c>
      <c r="H232" s="85">
        <f t="shared" si="63"/>
        <v>0</v>
      </c>
      <c r="I232" s="85">
        <f t="shared" si="63"/>
        <v>0</v>
      </c>
      <c r="J232" s="85">
        <f t="shared" si="63"/>
        <v>0</v>
      </c>
      <c r="K232" s="85">
        <f t="shared" si="63"/>
        <v>0</v>
      </c>
      <c r="L232" s="89">
        <f t="shared" si="63"/>
        <v>0</v>
      </c>
    </row>
    <row r="233" spans="1:12" ht="15">
      <c r="A233" s="90">
        <v>8141</v>
      </c>
      <c r="B233" s="105" t="s">
        <v>514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24" customHeight="1">
      <c r="A234" s="88">
        <v>815</v>
      </c>
      <c r="B234" s="103" t="s">
        <v>599</v>
      </c>
      <c r="C234" s="115">
        <f aca="true" t="shared" si="64" ref="C234:L234">SUM(C235+C236+C237+C238+C239+C240)</f>
        <v>0</v>
      </c>
      <c r="D234" s="147">
        <f t="shared" si="64"/>
        <v>0</v>
      </c>
      <c r="E234" s="85">
        <f t="shared" si="64"/>
        <v>0</v>
      </c>
      <c r="F234" s="85">
        <f t="shared" si="64"/>
        <v>0</v>
      </c>
      <c r="G234" s="85">
        <f t="shared" si="64"/>
        <v>0</v>
      </c>
      <c r="H234" s="85">
        <f>SUM(H235+H236+H237+H238+H239+H240)</f>
        <v>0</v>
      </c>
      <c r="I234" s="85">
        <f>SUM(I235+I236+I237+I238+I239+I240)</f>
        <v>0</v>
      </c>
      <c r="J234" s="85">
        <f t="shared" si="64"/>
        <v>0</v>
      </c>
      <c r="K234" s="85">
        <f t="shared" si="64"/>
        <v>0</v>
      </c>
      <c r="L234" s="89">
        <f t="shared" si="64"/>
        <v>0</v>
      </c>
    </row>
    <row r="235" spans="1:12" ht="15">
      <c r="A235" s="90">
        <v>8153</v>
      </c>
      <c r="B235" s="105" t="s">
        <v>515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2.5" customHeight="1">
      <c r="A236" s="90">
        <v>8154</v>
      </c>
      <c r="B236" s="105" t="s">
        <v>516</v>
      </c>
      <c r="C236" s="117">
        <v>0</v>
      </c>
      <c r="D236" s="148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93">
        <v>0</v>
      </c>
    </row>
    <row r="237" spans="1:12" ht="24" customHeight="1">
      <c r="A237" s="90">
        <v>8155</v>
      </c>
      <c r="B237" s="105" t="s">
        <v>517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ht="15">
      <c r="A238" s="90">
        <v>8156</v>
      </c>
      <c r="B238" s="105" t="s">
        <v>518</v>
      </c>
      <c r="C238" s="117">
        <v>0</v>
      </c>
      <c r="D238" s="148">
        <v>0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93">
        <v>0</v>
      </c>
    </row>
    <row r="239" spans="1:12" ht="15">
      <c r="A239" s="90">
        <v>8157</v>
      </c>
      <c r="B239" s="105" t="s">
        <v>519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ht="15">
      <c r="A240" s="90">
        <v>8158</v>
      </c>
      <c r="B240" s="105" t="s">
        <v>520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>
      <c r="A241" s="88">
        <v>816</v>
      </c>
      <c r="B241" s="103" t="s">
        <v>600</v>
      </c>
      <c r="C241" s="115">
        <f aca="true" t="shared" si="65" ref="C241:L241">SUM(C242:C245)</f>
        <v>0</v>
      </c>
      <c r="D241" s="147">
        <f t="shared" si="65"/>
        <v>0</v>
      </c>
      <c r="E241" s="85">
        <f t="shared" si="65"/>
        <v>0</v>
      </c>
      <c r="F241" s="85">
        <f t="shared" si="65"/>
        <v>0</v>
      </c>
      <c r="G241" s="85">
        <f t="shared" si="65"/>
        <v>0</v>
      </c>
      <c r="H241" s="85">
        <f>SUM(H242:H245)</f>
        <v>0</v>
      </c>
      <c r="I241" s="85">
        <f>SUM(I242:I245)</f>
        <v>0</v>
      </c>
      <c r="J241" s="85">
        <f t="shared" si="65"/>
        <v>0</v>
      </c>
      <c r="K241" s="85">
        <f t="shared" si="65"/>
        <v>0</v>
      </c>
      <c r="L241" s="89">
        <f t="shared" si="65"/>
        <v>0</v>
      </c>
    </row>
    <row r="242" spans="1:12" ht="15">
      <c r="A242" s="90">
        <v>8163</v>
      </c>
      <c r="B242" s="105" t="s">
        <v>521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ht="15">
      <c r="A243" s="90">
        <v>8164</v>
      </c>
      <c r="B243" s="105" t="s">
        <v>522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ht="15">
      <c r="A244" s="90">
        <v>8165</v>
      </c>
      <c r="B244" s="105" t="s">
        <v>523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ht="15">
      <c r="A245" s="90">
        <v>8166</v>
      </c>
      <c r="B245" s="105" t="s">
        <v>524</v>
      </c>
      <c r="C245" s="117">
        <v>0</v>
      </c>
      <c r="D245" s="148">
        <v>0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93">
        <v>0</v>
      </c>
    </row>
    <row r="246" spans="1:12" ht="15">
      <c r="A246" s="88">
        <v>817</v>
      </c>
      <c r="B246" s="103" t="s">
        <v>601</v>
      </c>
      <c r="C246" s="115">
        <f aca="true" t="shared" si="66" ref="C246:L246">SUM(C247:C253)</f>
        <v>0</v>
      </c>
      <c r="D246" s="147">
        <f t="shared" si="66"/>
        <v>0</v>
      </c>
      <c r="E246" s="85">
        <f t="shared" si="66"/>
        <v>0</v>
      </c>
      <c r="F246" s="85">
        <f t="shared" si="66"/>
        <v>0</v>
      </c>
      <c r="G246" s="85">
        <f t="shared" si="66"/>
        <v>0</v>
      </c>
      <c r="H246" s="85">
        <f>SUM(H247:H253)</f>
        <v>0</v>
      </c>
      <c r="I246" s="85">
        <f>SUM(I247:I253)</f>
        <v>0</v>
      </c>
      <c r="J246" s="85">
        <f t="shared" si="66"/>
        <v>0</v>
      </c>
      <c r="K246" s="85">
        <f t="shared" si="66"/>
        <v>0</v>
      </c>
      <c r="L246" s="89">
        <f t="shared" si="66"/>
        <v>0</v>
      </c>
    </row>
    <row r="247" spans="1:12" ht="15">
      <c r="A247" s="90">
        <v>8171</v>
      </c>
      <c r="B247" s="105" t="s">
        <v>525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ht="15">
      <c r="A248" s="90">
        <v>8172</v>
      </c>
      <c r="B248" s="105" t="s">
        <v>526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ht="15">
      <c r="A249" s="90">
        <v>8173</v>
      </c>
      <c r="B249" s="105" t="s">
        <v>527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4.25" customHeight="1">
      <c r="A250" s="90">
        <v>8174</v>
      </c>
      <c r="B250" s="105" t="s">
        <v>528</v>
      </c>
      <c r="C250" s="117">
        <v>0</v>
      </c>
      <c r="D250" s="148">
        <v>0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93">
        <v>0</v>
      </c>
    </row>
    <row r="251" spans="1:12" ht="15">
      <c r="A251" s="90">
        <v>8175</v>
      </c>
      <c r="B251" s="105" t="s">
        <v>529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26.25" customHeight="1">
      <c r="A252" s="90">
        <v>8176</v>
      </c>
      <c r="B252" s="105" t="s">
        <v>530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24" customHeight="1">
      <c r="A253" s="90">
        <v>8177</v>
      </c>
      <c r="B253" s="105" t="s">
        <v>531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s="10" customFormat="1" ht="15">
      <c r="A254" s="88" t="s">
        <v>532</v>
      </c>
      <c r="B254" s="103" t="s">
        <v>602</v>
      </c>
      <c r="C254" s="115">
        <f aca="true" t="shared" si="67" ref="C254:L254">SUM(C255+C256+C257)</f>
        <v>0</v>
      </c>
      <c r="D254" s="147">
        <f t="shared" si="67"/>
        <v>0</v>
      </c>
      <c r="E254" s="85">
        <f t="shared" si="67"/>
        <v>0</v>
      </c>
      <c r="F254" s="85">
        <f t="shared" si="67"/>
        <v>0</v>
      </c>
      <c r="G254" s="85">
        <f t="shared" si="67"/>
        <v>0</v>
      </c>
      <c r="H254" s="85">
        <f>SUM(H255+H256+H257)</f>
        <v>0</v>
      </c>
      <c r="I254" s="85">
        <f>SUM(I255+I256+I257)</f>
        <v>0</v>
      </c>
      <c r="J254" s="85">
        <f t="shared" si="67"/>
        <v>0</v>
      </c>
      <c r="K254" s="85">
        <f t="shared" si="67"/>
        <v>0</v>
      </c>
      <c r="L254" s="89">
        <f t="shared" si="67"/>
        <v>0</v>
      </c>
    </row>
    <row r="255" spans="1:12" s="10" customFormat="1" ht="22.5" customHeight="1">
      <c r="A255" s="90" t="s">
        <v>533</v>
      </c>
      <c r="B255" s="105" t="s">
        <v>534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s="10" customFormat="1" ht="21" customHeight="1">
      <c r="A256" s="90" t="s">
        <v>535</v>
      </c>
      <c r="B256" s="105" t="s">
        <v>536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s="10" customFormat="1" ht="15">
      <c r="A257" s="90" t="s">
        <v>537</v>
      </c>
      <c r="B257" s="105" t="s">
        <v>538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ht="15">
      <c r="A258" s="88">
        <v>82</v>
      </c>
      <c r="B258" s="103" t="s">
        <v>603</v>
      </c>
      <c r="C258" s="115">
        <f aca="true" t="shared" si="68" ref="C258:L258">C259+C262+C265+C268</f>
        <v>0</v>
      </c>
      <c r="D258" s="147">
        <f t="shared" si="68"/>
        <v>0</v>
      </c>
      <c r="E258" s="85">
        <f t="shared" si="68"/>
        <v>0</v>
      </c>
      <c r="F258" s="85">
        <f t="shared" si="68"/>
        <v>0</v>
      </c>
      <c r="G258" s="85">
        <f t="shared" si="68"/>
        <v>0</v>
      </c>
      <c r="H258" s="85">
        <f>H259+H262+H265+H268</f>
        <v>0</v>
      </c>
      <c r="I258" s="85">
        <f>I259+I262+I265+I268</f>
        <v>0</v>
      </c>
      <c r="J258" s="85">
        <f t="shared" si="68"/>
        <v>0</v>
      </c>
      <c r="K258" s="85">
        <f t="shared" si="68"/>
        <v>0</v>
      </c>
      <c r="L258" s="89">
        <f t="shared" si="68"/>
        <v>0</v>
      </c>
    </row>
    <row r="259" spans="1:12" ht="15">
      <c r="A259" s="88">
        <v>821</v>
      </c>
      <c r="B259" s="103" t="s">
        <v>604</v>
      </c>
      <c r="C259" s="115">
        <f aca="true" t="shared" si="69" ref="C259:L259">SUM(C260:C261)</f>
        <v>0</v>
      </c>
      <c r="D259" s="147">
        <f t="shared" si="69"/>
        <v>0</v>
      </c>
      <c r="E259" s="85">
        <f t="shared" si="69"/>
        <v>0</v>
      </c>
      <c r="F259" s="85">
        <f t="shared" si="69"/>
        <v>0</v>
      </c>
      <c r="G259" s="85">
        <f t="shared" si="69"/>
        <v>0</v>
      </c>
      <c r="H259" s="85">
        <f>SUM(H260:H261)</f>
        <v>0</v>
      </c>
      <c r="I259" s="85">
        <f>SUM(I260:I261)</f>
        <v>0</v>
      </c>
      <c r="J259" s="85">
        <f t="shared" si="69"/>
        <v>0</v>
      </c>
      <c r="K259" s="85">
        <f t="shared" si="69"/>
        <v>0</v>
      </c>
      <c r="L259" s="89">
        <f t="shared" si="69"/>
        <v>0</v>
      </c>
    </row>
    <row r="260" spans="1:12" ht="15">
      <c r="A260" s="90">
        <v>8211</v>
      </c>
      <c r="B260" s="105" t="s">
        <v>539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ht="15">
      <c r="A261" s="90">
        <v>8212</v>
      </c>
      <c r="B261" s="105" t="s">
        <v>540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ht="15">
      <c r="A262" s="88">
        <v>822</v>
      </c>
      <c r="B262" s="103" t="s">
        <v>605</v>
      </c>
      <c r="C262" s="115">
        <f aca="true" t="shared" si="70" ref="C262:L262">SUM(C263:C264)</f>
        <v>0</v>
      </c>
      <c r="D262" s="147">
        <f t="shared" si="70"/>
        <v>0</v>
      </c>
      <c r="E262" s="85">
        <f t="shared" si="70"/>
        <v>0</v>
      </c>
      <c r="F262" s="85">
        <f t="shared" si="70"/>
        <v>0</v>
      </c>
      <c r="G262" s="85">
        <f t="shared" si="70"/>
        <v>0</v>
      </c>
      <c r="H262" s="85">
        <f>SUM(H263:H264)</f>
        <v>0</v>
      </c>
      <c r="I262" s="85">
        <f>SUM(I263:I264)</f>
        <v>0</v>
      </c>
      <c r="J262" s="85">
        <f t="shared" si="70"/>
        <v>0</v>
      </c>
      <c r="K262" s="85">
        <f t="shared" si="70"/>
        <v>0</v>
      </c>
      <c r="L262" s="89">
        <f t="shared" si="70"/>
        <v>0</v>
      </c>
    </row>
    <row r="263" spans="1:12" ht="15">
      <c r="A263" s="90">
        <v>8221</v>
      </c>
      <c r="B263" s="105" t="s">
        <v>177</v>
      </c>
      <c r="C263" s="117">
        <v>0</v>
      </c>
      <c r="D263" s="148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93">
        <v>0</v>
      </c>
    </row>
    <row r="264" spans="1:12" ht="15">
      <c r="A264" s="90">
        <v>8222</v>
      </c>
      <c r="B264" s="105" t="s">
        <v>178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ht="15">
      <c r="A265" s="88">
        <v>823</v>
      </c>
      <c r="B265" s="103" t="s">
        <v>606</v>
      </c>
      <c r="C265" s="115">
        <f aca="true" t="shared" si="71" ref="C265:L265">SUM(C266:C267)</f>
        <v>0</v>
      </c>
      <c r="D265" s="147">
        <f t="shared" si="71"/>
        <v>0</v>
      </c>
      <c r="E265" s="85">
        <f t="shared" si="71"/>
        <v>0</v>
      </c>
      <c r="F265" s="85">
        <f t="shared" si="71"/>
        <v>0</v>
      </c>
      <c r="G265" s="85">
        <f t="shared" si="71"/>
        <v>0</v>
      </c>
      <c r="H265" s="85">
        <f>SUM(H266:H267)</f>
        <v>0</v>
      </c>
      <c r="I265" s="85">
        <f>SUM(I266:I267)</f>
        <v>0</v>
      </c>
      <c r="J265" s="85">
        <f t="shared" si="71"/>
        <v>0</v>
      </c>
      <c r="K265" s="85">
        <f t="shared" si="71"/>
        <v>0</v>
      </c>
      <c r="L265" s="89">
        <f t="shared" si="71"/>
        <v>0</v>
      </c>
    </row>
    <row r="266" spans="1:12" ht="15">
      <c r="A266" s="90">
        <v>8231</v>
      </c>
      <c r="B266" s="105" t="s">
        <v>179</v>
      </c>
      <c r="C266" s="117">
        <v>0</v>
      </c>
      <c r="D266" s="148">
        <v>0</v>
      </c>
      <c r="E266" s="86">
        <v>0</v>
      </c>
      <c r="F266" s="86">
        <v>0</v>
      </c>
      <c r="G266" s="86">
        <v>0</v>
      </c>
      <c r="H266" s="86">
        <v>0</v>
      </c>
      <c r="I266" s="86">
        <v>0</v>
      </c>
      <c r="J266" s="86">
        <v>0</v>
      </c>
      <c r="K266" s="86">
        <v>0</v>
      </c>
      <c r="L266" s="93">
        <v>0</v>
      </c>
    </row>
    <row r="267" spans="1:12" ht="15">
      <c r="A267" s="90">
        <v>8232</v>
      </c>
      <c r="B267" s="105" t="s">
        <v>180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ht="15">
      <c r="A268" s="88">
        <v>824</v>
      </c>
      <c r="B268" s="103" t="s">
        <v>607</v>
      </c>
      <c r="C268" s="115">
        <f aca="true" t="shared" si="72" ref="C268:L268">SUM(C269:C270)</f>
        <v>0</v>
      </c>
      <c r="D268" s="147">
        <f t="shared" si="72"/>
        <v>0</v>
      </c>
      <c r="E268" s="85">
        <f t="shared" si="72"/>
        <v>0</v>
      </c>
      <c r="F268" s="85">
        <f t="shared" si="72"/>
        <v>0</v>
      </c>
      <c r="G268" s="85">
        <f t="shared" si="72"/>
        <v>0</v>
      </c>
      <c r="H268" s="85">
        <f>SUM(H269:H270)</f>
        <v>0</v>
      </c>
      <c r="I268" s="85">
        <f>SUM(I269:I270)</f>
        <v>0</v>
      </c>
      <c r="J268" s="85">
        <f t="shared" si="72"/>
        <v>0</v>
      </c>
      <c r="K268" s="85">
        <f t="shared" si="72"/>
        <v>0</v>
      </c>
      <c r="L268" s="89">
        <f t="shared" si="72"/>
        <v>0</v>
      </c>
    </row>
    <row r="269" spans="1:12" ht="15">
      <c r="A269" s="90">
        <v>8241</v>
      </c>
      <c r="B269" s="105" t="s">
        <v>541</v>
      </c>
      <c r="C269" s="117">
        <v>0</v>
      </c>
      <c r="D269" s="148">
        <v>0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93">
        <v>0</v>
      </c>
    </row>
    <row r="270" spans="1:12" ht="15">
      <c r="A270" s="90">
        <v>8242</v>
      </c>
      <c r="B270" s="105" t="s">
        <v>542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ht="15">
      <c r="A271" s="88">
        <v>83</v>
      </c>
      <c r="B271" s="103" t="s">
        <v>608</v>
      </c>
      <c r="C271" s="115">
        <f aca="true" t="shared" si="73" ref="C271:L271">C272+C276+C278+C281</f>
        <v>0</v>
      </c>
      <c r="D271" s="147">
        <f t="shared" si="73"/>
        <v>0</v>
      </c>
      <c r="E271" s="85">
        <f t="shared" si="73"/>
        <v>0</v>
      </c>
      <c r="F271" s="85">
        <f t="shared" si="73"/>
        <v>0</v>
      </c>
      <c r="G271" s="85">
        <f t="shared" si="73"/>
        <v>0</v>
      </c>
      <c r="H271" s="85">
        <f t="shared" si="73"/>
        <v>0</v>
      </c>
      <c r="I271" s="85">
        <f t="shared" si="73"/>
        <v>0</v>
      </c>
      <c r="J271" s="85">
        <f t="shared" si="73"/>
        <v>0</v>
      </c>
      <c r="K271" s="85">
        <f t="shared" si="73"/>
        <v>0</v>
      </c>
      <c r="L271" s="89">
        <f t="shared" si="73"/>
        <v>0</v>
      </c>
    </row>
    <row r="272" spans="1:12" ht="24" customHeight="1">
      <c r="A272" s="88">
        <v>831</v>
      </c>
      <c r="B272" s="103" t="s">
        <v>609</v>
      </c>
      <c r="C272" s="115">
        <f aca="true" t="shared" si="74" ref="C272:L272">SUM(C273:C275)</f>
        <v>0</v>
      </c>
      <c r="D272" s="147">
        <f t="shared" si="74"/>
        <v>0</v>
      </c>
      <c r="E272" s="85">
        <f t="shared" si="74"/>
        <v>0</v>
      </c>
      <c r="F272" s="85">
        <f t="shared" si="74"/>
        <v>0</v>
      </c>
      <c r="G272" s="85">
        <f t="shared" si="74"/>
        <v>0</v>
      </c>
      <c r="H272" s="85">
        <f>SUM(H273:H275)</f>
        <v>0</v>
      </c>
      <c r="I272" s="85">
        <f>SUM(I273:I275)</f>
        <v>0</v>
      </c>
      <c r="J272" s="85">
        <f t="shared" si="74"/>
        <v>0</v>
      </c>
      <c r="K272" s="85">
        <f t="shared" si="74"/>
        <v>0</v>
      </c>
      <c r="L272" s="89">
        <f t="shared" si="74"/>
        <v>0</v>
      </c>
    </row>
    <row r="273" spans="1:12" ht="15">
      <c r="A273" s="90">
        <v>8312</v>
      </c>
      <c r="B273" s="105" t="s">
        <v>181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ht="15">
      <c r="A274" s="90">
        <v>8313</v>
      </c>
      <c r="B274" s="105" t="s">
        <v>182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ht="15">
      <c r="A275" s="90">
        <v>8314</v>
      </c>
      <c r="B275" s="105" t="s">
        <v>183</v>
      </c>
      <c r="C275" s="117">
        <v>0</v>
      </c>
      <c r="D275" s="148">
        <v>0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93">
        <v>0</v>
      </c>
    </row>
    <row r="276" spans="1:12" ht="24" customHeight="1">
      <c r="A276" s="88">
        <v>832</v>
      </c>
      <c r="B276" s="103" t="s">
        <v>610</v>
      </c>
      <c r="C276" s="115">
        <f aca="true" t="shared" si="75" ref="C276:L276">C277</f>
        <v>0</v>
      </c>
      <c r="D276" s="147">
        <f t="shared" si="75"/>
        <v>0</v>
      </c>
      <c r="E276" s="85">
        <f t="shared" si="75"/>
        <v>0</v>
      </c>
      <c r="F276" s="85">
        <f t="shared" si="75"/>
        <v>0</v>
      </c>
      <c r="G276" s="85">
        <f t="shared" si="75"/>
        <v>0</v>
      </c>
      <c r="H276" s="85">
        <f t="shared" si="75"/>
        <v>0</v>
      </c>
      <c r="I276" s="85">
        <f t="shared" si="75"/>
        <v>0</v>
      </c>
      <c r="J276" s="85">
        <f t="shared" si="75"/>
        <v>0</v>
      </c>
      <c r="K276" s="85">
        <f t="shared" si="75"/>
        <v>0</v>
      </c>
      <c r="L276" s="89">
        <f t="shared" si="75"/>
        <v>0</v>
      </c>
    </row>
    <row r="277" spans="1:12" ht="15">
      <c r="A277" s="94">
        <v>8321</v>
      </c>
      <c r="B277" s="110" t="s">
        <v>184</v>
      </c>
      <c r="C277" s="118"/>
      <c r="D277" s="149"/>
      <c r="E277" s="11"/>
      <c r="F277" s="11"/>
      <c r="G277" s="11"/>
      <c r="H277" s="11"/>
      <c r="I277" s="11"/>
      <c r="J277" s="11"/>
      <c r="K277" s="11"/>
      <c r="L277" s="129">
        <f>+C277</f>
        <v>0</v>
      </c>
    </row>
    <row r="278" spans="1:12" ht="24" customHeight="1">
      <c r="A278" s="88">
        <v>833</v>
      </c>
      <c r="B278" s="103" t="s">
        <v>611</v>
      </c>
      <c r="C278" s="115">
        <f aca="true" t="shared" si="76" ref="C278:L278">SUM(C279:C280)</f>
        <v>0</v>
      </c>
      <c r="D278" s="147">
        <f t="shared" si="76"/>
        <v>0</v>
      </c>
      <c r="E278" s="85">
        <f t="shared" si="76"/>
        <v>0</v>
      </c>
      <c r="F278" s="85">
        <f t="shared" si="76"/>
        <v>0</v>
      </c>
      <c r="G278" s="85">
        <f t="shared" si="76"/>
        <v>0</v>
      </c>
      <c r="H278" s="85">
        <f>SUM(H279:H280)</f>
        <v>0</v>
      </c>
      <c r="I278" s="85">
        <f>SUM(I279:I280)</f>
        <v>0</v>
      </c>
      <c r="J278" s="85">
        <f t="shared" si="76"/>
        <v>0</v>
      </c>
      <c r="K278" s="85">
        <f t="shared" si="76"/>
        <v>0</v>
      </c>
      <c r="L278" s="89">
        <f t="shared" si="76"/>
        <v>0</v>
      </c>
    </row>
    <row r="279" spans="1:12" ht="24" customHeight="1">
      <c r="A279" s="90">
        <v>8331</v>
      </c>
      <c r="B279" s="105" t="s">
        <v>543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ht="15">
      <c r="A280" s="90">
        <v>8332</v>
      </c>
      <c r="B280" s="105" t="s">
        <v>544</v>
      </c>
      <c r="C280" s="117">
        <v>0</v>
      </c>
      <c r="D280" s="148">
        <v>0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93">
        <v>0</v>
      </c>
    </row>
    <row r="281" spans="1:12" ht="24" customHeight="1">
      <c r="A281" s="88">
        <v>834</v>
      </c>
      <c r="B281" s="103" t="s">
        <v>612</v>
      </c>
      <c r="C281" s="115">
        <f aca="true" t="shared" si="77" ref="C281:L281">SUM(C282+C283)</f>
        <v>0</v>
      </c>
      <c r="D281" s="147">
        <f t="shared" si="77"/>
        <v>0</v>
      </c>
      <c r="E281" s="85">
        <f t="shared" si="77"/>
        <v>0</v>
      </c>
      <c r="F281" s="85">
        <f t="shared" si="77"/>
        <v>0</v>
      </c>
      <c r="G281" s="85">
        <f t="shared" si="77"/>
        <v>0</v>
      </c>
      <c r="H281" s="85">
        <f t="shared" si="77"/>
        <v>0</v>
      </c>
      <c r="I281" s="85">
        <f t="shared" si="77"/>
        <v>0</v>
      </c>
      <c r="J281" s="85">
        <f t="shared" si="77"/>
        <v>0</v>
      </c>
      <c r="K281" s="85">
        <f t="shared" si="77"/>
        <v>0</v>
      </c>
      <c r="L281" s="89">
        <f t="shared" si="77"/>
        <v>0</v>
      </c>
    </row>
    <row r="282" spans="1:12" ht="15">
      <c r="A282" s="94">
        <v>8341</v>
      </c>
      <c r="B282" s="110" t="s">
        <v>545</v>
      </c>
      <c r="C282" s="118"/>
      <c r="D282" s="149"/>
      <c r="E282" s="11"/>
      <c r="F282" s="11"/>
      <c r="G282" s="11"/>
      <c r="H282" s="11"/>
      <c r="I282" s="11"/>
      <c r="J282" s="11"/>
      <c r="K282" s="11"/>
      <c r="L282" s="129">
        <f>+C282</f>
        <v>0</v>
      </c>
    </row>
    <row r="283" spans="1:12" ht="15">
      <c r="A283" s="90">
        <v>8342</v>
      </c>
      <c r="B283" s="105" t="s">
        <v>186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ht="15">
      <c r="A284" s="88">
        <v>84</v>
      </c>
      <c r="B284" s="103" t="s">
        <v>613</v>
      </c>
      <c r="C284" s="115">
        <f aca="true" t="shared" si="78" ref="C284:L284">C285+C290+C294+C296+C303+C308</f>
        <v>0</v>
      </c>
      <c r="D284" s="147">
        <f t="shared" si="78"/>
        <v>0</v>
      </c>
      <c r="E284" s="85">
        <f t="shared" si="78"/>
        <v>0</v>
      </c>
      <c r="F284" s="85">
        <f t="shared" si="78"/>
        <v>0</v>
      </c>
      <c r="G284" s="85">
        <f t="shared" si="78"/>
        <v>0</v>
      </c>
      <c r="H284" s="85">
        <f t="shared" si="78"/>
        <v>0</v>
      </c>
      <c r="I284" s="85">
        <f t="shared" si="78"/>
        <v>0</v>
      </c>
      <c r="J284" s="85">
        <f t="shared" si="78"/>
        <v>0</v>
      </c>
      <c r="K284" s="85">
        <f t="shared" si="78"/>
        <v>0</v>
      </c>
      <c r="L284" s="89">
        <f t="shared" si="78"/>
        <v>0</v>
      </c>
    </row>
    <row r="285" spans="1:12" ht="24" customHeight="1">
      <c r="A285" s="88">
        <v>841</v>
      </c>
      <c r="B285" s="103" t="s">
        <v>614</v>
      </c>
      <c r="C285" s="115">
        <f aca="true" t="shared" si="79" ref="C285:L285">SUM(C286:C289)</f>
        <v>0</v>
      </c>
      <c r="D285" s="147">
        <f t="shared" si="79"/>
        <v>0</v>
      </c>
      <c r="E285" s="85">
        <f t="shared" si="79"/>
        <v>0</v>
      </c>
      <c r="F285" s="85">
        <f t="shared" si="79"/>
        <v>0</v>
      </c>
      <c r="G285" s="85">
        <f t="shared" si="79"/>
        <v>0</v>
      </c>
      <c r="H285" s="85">
        <f>SUM(H286:H289)</f>
        <v>0</v>
      </c>
      <c r="I285" s="85">
        <f>SUM(I286:I289)</f>
        <v>0</v>
      </c>
      <c r="J285" s="85">
        <f t="shared" si="79"/>
        <v>0</v>
      </c>
      <c r="K285" s="85">
        <f t="shared" si="79"/>
        <v>0</v>
      </c>
      <c r="L285" s="89">
        <f t="shared" si="79"/>
        <v>0</v>
      </c>
    </row>
    <row r="286" spans="1:12" ht="15">
      <c r="A286" s="90">
        <v>8413</v>
      </c>
      <c r="B286" s="105" t="s">
        <v>546</v>
      </c>
      <c r="C286" s="117">
        <v>0</v>
      </c>
      <c r="D286" s="148">
        <v>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93">
        <v>0</v>
      </c>
    </row>
    <row r="287" spans="1:12" ht="15">
      <c r="A287" s="90">
        <v>8414</v>
      </c>
      <c r="B287" s="105" t="s">
        <v>547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ht="15">
      <c r="A288" s="90">
        <v>8415</v>
      </c>
      <c r="B288" s="105" t="s">
        <v>548</v>
      </c>
      <c r="C288" s="117">
        <v>0</v>
      </c>
      <c r="D288" s="148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93">
        <v>0</v>
      </c>
    </row>
    <row r="289" spans="1:12" ht="15">
      <c r="A289" s="90">
        <v>8416</v>
      </c>
      <c r="B289" s="105" t="s">
        <v>549</v>
      </c>
      <c r="C289" s="117">
        <v>0</v>
      </c>
      <c r="D289" s="148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93">
        <v>0</v>
      </c>
    </row>
    <row r="290" spans="1:12" ht="24" customHeight="1">
      <c r="A290" s="88">
        <v>842</v>
      </c>
      <c r="B290" s="103" t="s">
        <v>615</v>
      </c>
      <c r="C290" s="115">
        <f aca="true" t="shared" si="80" ref="C290:L290">SUM(C291+C292+C293)</f>
        <v>0</v>
      </c>
      <c r="D290" s="147">
        <f t="shared" si="80"/>
        <v>0</v>
      </c>
      <c r="E290" s="85">
        <f t="shared" si="80"/>
        <v>0</v>
      </c>
      <c r="F290" s="85">
        <f t="shared" si="80"/>
        <v>0</v>
      </c>
      <c r="G290" s="85">
        <f t="shared" si="80"/>
        <v>0</v>
      </c>
      <c r="H290" s="85">
        <f t="shared" si="80"/>
        <v>0</v>
      </c>
      <c r="I290" s="85">
        <f t="shared" si="80"/>
        <v>0</v>
      </c>
      <c r="J290" s="85">
        <f t="shared" si="80"/>
        <v>0</v>
      </c>
      <c r="K290" s="85">
        <f t="shared" si="80"/>
        <v>0</v>
      </c>
      <c r="L290" s="89">
        <f t="shared" si="80"/>
        <v>0</v>
      </c>
    </row>
    <row r="291" spans="1:12" ht="15">
      <c r="A291" s="94">
        <v>8422</v>
      </c>
      <c r="B291" s="110" t="s">
        <v>550</v>
      </c>
      <c r="C291" s="118"/>
      <c r="D291" s="149"/>
      <c r="E291" s="11"/>
      <c r="F291" s="11"/>
      <c r="G291" s="11"/>
      <c r="H291" s="11"/>
      <c r="I291" s="11"/>
      <c r="J291" s="11"/>
      <c r="K291" s="11"/>
      <c r="L291" s="129">
        <f>+C291</f>
        <v>0</v>
      </c>
    </row>
    <row r="292" spans="1:12" ht="15">
      <c r="A292" s="90">
        <v>8423</v>
      </c>
      <c r="B292" s="105" t="s">
        <v>551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ht="15">
      <c r="A293" s="94">
        <v>8424</v>
      </c>
      <c r="B293" s="110" t="s">
        <v>552</v>
      </c>
      <c r="C293" s="118"/>
      <c r="D293" s="149"/>
      <c r="E293" s="11"/>
      <c r="F293" s="11"/>
      <c r="G293" s="11"/>
      <c r="H293" s="11"/>
      <c r="I293" s="11"/>
      <c r="J293" s="11"/>
      <c r="K293" s="11"/>
      <c r="L293" s="129">
        <f>+C293</f>
        <v>0</v>
      </c>
    </row>
    <row r="294" spans="1:12" ht="15">
      <c r="A294" s="88">
        <v>843</v>
      </c>
      <c r="B294" s="103" t="s">
        <v>553</v>
      </c>
      <c r="C294" s="115">
        <f aca="true" t="shared" si="81" ref="C294:L294">C295</f>
        <v>0</v>
      </c>
      <c r="D294" s="147">
        <f t="shared" si="81"/>
        <v>0</v>
      </c>
      <c r="E294" s="85">
        <f t="shared" si="81"/>
        <v>0</v>
      </c>
      <c r="F294" s="85">
        <f t="shared" si="81"/>
        <v>0</v>
      </c>
      <c r="G294" s="85">
        <f t="shared" si="81"/>
        <v>0</v>
      </c>
      <c r="H294" s="85">
        <f t="shared" si="81"/>
        <v>0</v>
      </c>
      <c r="I294" s="85">
        <f t="shared" si="81"/>
        <v>0</v>
      </c>
      <c r="J294" s="85">
        <f t="shared" si="81"/>
        <v>0</v>
      </c>
      <c r="K294" s="85">
        <f t="shared" si="81"/>
        <v>0</v>
      </c>
      <c r="L294" s="89">
        <f t="shared" si="81"/>
        <v>0</v>
      </c>
    </row>
    <row r="295" spans="1:12" ht="15">
      <c r="A295" s="94">
        <v>8431</v>
      </c>
      <c r="B295" s="110" t="s">
        <v>553</v>
      </c>
      <c r="C295" s="118"/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24" customHeight="1">
      <c r="A296" s="88">
        <v>844</v>
      </c>
      <c r="B296" s="103" t="s">
        <v>616</v>
      </c>
      <c r="C296" s="115">
        <f aca="true" t="shared" si="82" ref="C296:L296">SUM(C297+C298+C299+C300+C301+C302)</f>
        <v>0</v>
      </c>
      <c r="D296" s="147">
        <f t="shared" si="82"/>
        <v>0</v>
      </c>
      <c r="E296" s="85">
        <f t="shared" si="82"/>
        <v>0</v>
      </c>
      <c r="F296" s="85">
        <f t="shared" si="82"/>
        <v>0</v>
      </c>
      <c r="G296" s="85">
        <f t="shared" si="82"/>
        <v>0</v>
      </c>
      <c r="H296" s="85">
        <f t="shared" si="82"/>
        <v>0</v>
      </c>
      <c r="I296" s="85">
        <f t="shared" si="82"/>
        <v>0</v>
      </c>
      <c r="J296" s="85">
        <f t="shared" si="82"/>
        <v>0</v>
      </c>
      <c r="K296" s="85">
        <f t="shared" si="82"/>
        <v>0</v>
      </c>
      <c r="L296" s="89">
        <f t="shared" si="82"/>
        <v>0</v>
      </c>
    </row>
    <row r="297" spans="1:12" ht="15" customHeight="1">
      <c r="A297" s="94">
        <v>8443</v>
      </c>
      <c r="B297" s="110" t="s">
        <v>554</v>
      </c>
      <c r="C297" s="121"/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ht="15">
      <c r="A298" s="90">
        <v>8444</v>
      </c>
      <c r="B298" s="105" t="s">
        <v>555</v>
      </c>
      <c r="C298" s="117">
        <v>0</v>
      </c>
      <c r="D298" s="148">
        <v>0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93">
        <v>0</v>
      </c>
    </row>
    <row r="299" spans="1:12" ht="15">
      <c r="A299" s="90">
        <v>8445</v>
      </c>
      <c r="B299" s="105" t="s">
        <v>556</v>
      </c>
      <c r="C299" s="117">
        <v>0</v>
      </c>
      <c r="D299" s="148">
        <v>0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93">
        <v>0</v>
      </c>
    </row>
    <row r="300" spans="1:12" ht="15">
      <c r="A300" s="90">
        <v>8446</v>
      </c>
      <c r="B300" s="105" t="s">
        <v>557</v>
      </c>
      <c r="C300" s="117">
        <v>0</v>
      </c>
      <c r="D300" s="148">
        <v>0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93">
        <v>0</v>
      </c>
    </row>
    <row r="301" spans="1:12" ht="15">
      <c r="A301" s="90">
        <v>8447</v>
      </c>
      <c r="B301" s="105" t="s">
        <v>558</v>
      </c>
      <c r="C301" s="117">
        <v>0</v>
      </c>
      <c r="D301" s="148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6">
        <v>0</v>
      </c>
      <c r="L301" s="93">
        <v>0</v>
      </c>
    </row>
    <row r="302" spans="1:12" ht="15">
      <c r="A302" s="90">
        <v>8448</v>
      </c>
      <c r="B302" s="105" t="s">
        <v>559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24" customHeight="1">
      <c r="A303" s="88">
        <v>845</v>
      </c>
      <c r="B303" s="103" t="s">
        <v>617</v>
      </c>
      <c r="C303" s="115">
        <f aca="true" t="shared" si="83" ref="C303:L303">SUM(C304:C307)</f>
        <v>0</v>
      </c>
      <c r="D303" s="147">
        <f t="shared" si="83"/>
        <v>0</v>
      </c>
      <c r="E303" s="85">
        <f t="shared" si="83"/>
        <v>0</v>
      </c>
      <c r="F303" s="85">
        <f t="shared" si="83"/>
        <v>0</v>
      </c>
      <c r="G303" s="85">
        <f t="shared" si="83"/>
        <v>0</v>
      </c>
      <c r="H303" s="85">
        <f>SUM(H304:H307)</f>
        <v>0</v>
      </c>
      <c r="I303" s="85">
        <f>SUM(I304:I307)</f>
        <v>0</v>
      </c>
      <c r="J303" s="85">
        <f t="shared" si="83"/>
        <v>0</v>
      </c>
      <c r="K303" s="85">
        <f t="shared" si="83"/>
        <v>0</v>
      </c>
      <c r="L303" s="89">
        <f t="shared" si="83"/>
        <v>0</v>
      </c>
    </row>
    <row r="304" spans="1:12" ht="15">
      <c r="A304" s="90">
        <v>8453</v>
      </c>
      <c r="B304" s="105" t="s">
        <v>560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ht="15">
      <c r="A305" s="90">
        <v>8454</v>
      </c>
      <c r="B305" s="105" t="s">
        <v>561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ht="15">
      <c r="A306" s="90">
        <v>8455</v>
      </c>
      <c r="B306" s="105" t="s">
        <v>562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ht="15">
      <c r="A307" s="90">
        <v>8456</v>
      </c>
      <c r="B307" s="105" t="s">
        <v>563</v>
      </c>
      <c r="C307" s="117">
        <v>0</v>
      </c>
      <c r="D307" s="148">
        <v>0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93">
        <v>0</v>
      </c>
    </row>
    <row r="308" spans="1:12" ht="15">
      <c r="A308" s="88">
        <v>847</v>
      </c>
      <c r="B308" s="103" t="s">
        <v>618</v>
      </c>
      <c r="C308" s="115">
        <f aca="true" t="shared" si="84" ref="C308:L308">SUM(C309:C315)</f>
        <v>0</v>
      </c>
      <c r="D308" s="147">
        <f t="shared" si="84"/>
        <v>0</v>
      </c>
      <c r="E308" s="85">
        <f t="shared" si="84"/>
        <v>0</v>
      </c>
      <c r="F308" s="85">
        <f t="shared" si="84"/>
        <v>0</v>
      </c>
      <c r="G308" s="85">
        <f t="shared" si="84"/>
        <v>0</v>
      </c>
      <c r="H308" s="85">
        <f>SUM(H309:H315)</f>
        <v>0</v>
      </c>
      <c r="I308" s="85">
        <f>SUM(I309:I315)</f>
        <v>0</v>
      </c>
      <c r="J308" s="85">
        <f t="shared" si="84"/>
        <v>0</v>
      </c>
      <c r="K308" s="85">
        <f t="shared" si="84"/>
        <v>0</v>
      </c>
      <c r="L308" s="89">
        <f t="shared" si="84"/>
        <v>0</v>
      </c>
    </row>
    <row r="309" spans="1:12" ht="15">
      <c r="A309" s="90">
        <v>8471</v>
      </c>
      <c r="B309" s="105" t="s">
        <v>564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ht="15">
      <c r="A310" s="90">
        <v>8472</v>
      </c>
      <c r="B310" s="105" t="s">
        <v>565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ht="15">
      <c r="A311" s="90">
        <v>8473</v>
      </c>
      <c r="B311" s="105" t="s">
        <v>566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ht="15">
      <c r="A312" s="90">
        <v>8474</v>
      </c>
      <c r="B312" s="105" t="s">
        <v>567</v>
      </c>
      <c r="C312" s="117">
        <v>0</v>
      </c>
      <c r="D312" s="148">
        <v>0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93">
        <v>0</v>
      </c>
    </row>
    <row r="313" spans="1:12" ht="15">
      <c r="A313" s="90">
        <v>8475</v>
      </c>
      <c r="B313" s="105" t="s">
        <v>568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ht="15">
      <c r="A314" s="90">
        <v>8476</v>
      </c>
      <c r="B314" s="105" t="s">
        <v>569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s="10" customFormat="1" ht="24" customHeight="1">
      <c r="A315" s="90" t="s">
        <v>570</v>
      </c>
      <c r="B315" s="105" t="s">
        <v>571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ht="15">
      <c r="A316" s="88">
        <v>85</v>
      </c>
      <c r="B316" s="103" t="s">
        <v>619</v>
      </c>
      <c r="C316" s="115">
        <f aca="true" t="shared" si="85" ref="C316:L316">C317+C320+C323+C326</f>
        <v>0</v>
      </c>
      <c r="D316" s="147">
        <f t="shared" si="85"/>
        <v>0</v>
      </c>
      <c r="E316" s="85">
        <f t="shared" si="85"/>
        <v>0</v>
      </c>
      <c r="F316" s="85">
        <f t="shared" si="85"/>
        <v>0</v>
      </c>
      <c r="G316" s="85">
        <f t="shared" si="85"/>
        <v>0</v>
      </c>
      <c r="H316" s="85">
        <f>H317+H320+H323+H326</f>
        <v>0</v>
      </c>
      <c r="I316" s="85">
        <f>I317+I320+I323+I326</f>
        <v>0</v>
      </c>
      <c r="J316" s="85">
        <f t="shared" si="85"/>
        <v>0</v>
      </c>
      <c r="K316" s="85">
        <f t="shared" si="85"/>
        <v>0</v>
      </c>
      <c r="L316" s="89">
        <f t="shared" si="85"/>
        <v>0</v>
      </c>
    </row>
    <row r="317" spans="1:12" ht="15">
      <c r="A317" s="88">
        <v>851</v>
      </c>
      <c r="B317" s="103" t="s">
        <v>620</v>
      </c>
      <c r="C317" s="115">
        <f aca="true" t="shared" si="86" ref="C317:L317">SUM(C318:C319)</f>
        <v>0</v>
      </c>
      <c r="D317" s="147">
        <f t="shared" si="86"/>
        <v>0</v>
      </c>
      <c r="E317" s="85">
        <f t="shared" si="86"/>
        <v>0</v>
      </c>
      <c r="F317" s="85">
        <f t="shared" si="86"/>
        <v>0</v>
      </c>
      <c r="G317" s="85">
        <f t="shared" si="86"/>
        <v>0</v>
      </c>
      <c r="H317" s="85">
        <f>SUM(H318:H319)</f>
        <v>0</v>
      </c>
      <c r="I317" s="85">
        <f>SUM(I318:I319)</f>
        <v>0</v>
      </c>
      <c r="J317" s="85">
        <f t="shared" si="86"/>
        <v>0</v>
      </c>
      <c r="K317" s="85">
        <f t="shared" si="86"/>
        <v>0</v>
      </c>
      <c r="L317" s="89">
        <f t="shared" si="86"/>
        <v>0</v>
      </c>
    </row>
    <row r="318" spans="1:12" ht="15">
      <c r="A318" s="90">
        <v>8511</v>
      </c>
      <c r="B318" s="105" t="s">
        <v>572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ht="15">
      <c r="A319" s="90">
        <v>8512</v>
      </c>
      <c r="B319" s="105" t="s">
        <v>573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ht="15">
      <c r="A320" s="88">
        <v>852</v>
      </c>
      <c r="B320" s="103" t="s">
        <v>621</v>
      </c>
      <c r="C320" s="115">
        <f aca="true" t="shared" si="87" ref="C320:L320">SUM(C321:C322)</f>
        <v>0</v>
      </c>
      <c r="D320" s="147">
        <f t="shared" si="87"/>
        <v>0</v>
      </c>
      <c r="E320" s="85">
        <f t="shared" si="87"/>
        <v>0</v>
      </c>
      <c r="F320" s="85">
        <f t="shared" si="87"/>
        <v>0</v>
      </c>
      <c r="G320" s="85">
        <f t="shared" si="87"/>
        <v>0</v>
      </c>
      <c r="H320" s="85">
        <f>SUM(H321:H322)</f>
        <v>0</v>
      </c>
      <c r="I320" s="85">
        <f>SUM(I321:I322)</f>
        <v>0</v>
      </c>
      <c r="J320" s="85">
        <f t="shared" si="87"/>
        <v>0</v>
      </c>
      <c r="K320" s="85">
        <f t="shared" si="87"/>
        <v>0</v>
      </c>
      <c r="L320" s="89">
        <f t="shared" si="87"/>
        <v>0</v>
      </c>
    </row>
    <row r="321" spans="1:12" ht="15">
      <c r="A321" s="90">
        <v>8521</v>
      </c>
      <c r="B321" s="105" t="s">
        <v>574</v>
      </c>
      <c r="C321" s="117">
        <v>0</v>
      </c>
      <c r="D321" s="148">
        <v>0</v>
      </c>
      <c r="E321" s="86">
        <v>0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93">
        <v>0</v>
      </c>
    </row>
    <row r="322" spans="1:12" ht="15">
      <c r="A322" s="90">
        <v>8522</v>
      </c>
      <c r="B322" s="105" t="s">
        <v>575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ht="15">
      <c r="A323" s="88">
        <v>853</v>
      </c>
      <c r="B323" s="103" t="s">
        <v>622</v>
      </c>
      <c r="C323" s="115">
        <f aca="true" t="shared" si="88" ref="C323:L323">SUM(C324:C325)</f>
        <v>0</v>
      </c>
      <c r="D323" s="147">
        <f t="shared" si="88"/>
        <v>0</v>
      </c>
      <c r="E323" s="85">
        <f t="shared" si="88"/>
        <v>0</v>
      </c>
      <c r="F323" s="85">
        <f t="shared" si="88"/>
        <v>0</v>
      </c>
      <c r="G323" s="85">
        <f t="shared" si="88"/>
        <v>0</v>
      </c>
      <c r="H323" s="85">
        <f>SUM(H324:H325)</f>
        <v>0</v>
      </c>
      <c r="I323" s="85">
        <f>SUM(I324:I325)</f>
        <v>0</v>
      </c>
      <c r="J323" s="85">
        <f t="shared" si="88"/>
        <v>0</v>
      </c>
      <c r="K323" s="85">
        <f t="shared" si="88"/>
        <v>0</v>
      </c>
      <c r="L323" s="89">
        <f t="shared" si="88"/>
        <v>0</v>
      </c>
    </row>
    <row r="324" spans="1:12" ht="15">
      <c r="A324" s="90">
        <v>8531</v>
      </c>
      <c r="B324" s="105" t="s">
        <v>576</v>
      </c>
      <c r="C324" s="117">
        <v>0</v>
      </c>
      <c r="D324" s="148">
        <v>0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93">
        <v>0</v>
      </c>
    </row>
    <row r="325" spans="1:12" ht="15">
      <c r="A325" s="90">
        <v>8532</v>
      </c>
      <c r="B325" s="105" t="s">
        <v>577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ht="15">
      <c r="A326" s="88">
        <v>854</v>
      </c>
      <c r="B326" s="103" t="s">
        <v>623</v>
      </c>
      <c r="C326" s="115">
        <f aca="true" t="shared" si="89" ref="C326:L326">SUM(C327:C328)</f>
        <v>0</v>
      </c>
      <c r="D326" s="147">
        <f t="shared" si="89"/>
        <v>0</v>
      </c>
      <c r="E326" s="85">
        <f t="shared" si="89"/>
        <v>0</v>
      </c>
      <c r="F326" s="85">
        <f t="shared" si="89"/>
        <v>0</v>
      </c>
      <c r="G326" s="85">
        <f t="shared" si="89"/>
        <v>0</v>
      </c>
      <c r="H326" s="85">
        <f>SUM(H327:H328)</f>
        <v>0</v>
      </c>
      <c r="I326" s="85">
        <f>SUM(I327:I328)</f>
        <v>0</v>
      </c>
      <c r="J326" s="85">
        <f t="shared" si="89"/>
        <v>0</v>
      </c>
      <c r="K326" s="85">
        <f t="shared" si="89"/>
        <v>0</v>
      </c>
      <c r="L326" s="89">
        <f t="shared" si="89"/>
        <v>0</v>
      </c>
    </row>
    <row r="327" spans="1:12" ht="15">
      <c r="A327" s="90">
        <v>8541</v>
      </c>
      <c r="B327" s="105" t="s">
        <v>578</v>
      </c>
      <c r="C327" s="117">
        <v>0</v>
      </c>
      <c r="D327" s="148">
        <v>0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93">
        <v>0</v>
      </c>
    </row>
    <row r="328" spans="1:12" ht="15.75" thickBot="1">
      <c r="A328" s="134">
        <v>8542</v>
      </c>
      <c r="B328" s="139" t="s">
        <v>187</v>
      </c>
      <c r="C328" s="142">
        <v>0</v>
      </c>
      <c r="D328" s="150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6">
        <v>0</v>
      </c>
    </row>
    <row r="329" spans="1:12" ht="15.75" thickBot="1">
      <c r="A329" s="99" t="s">
        <v>579</v>
      </c>
      <c r="B329" s="143" t="s">
        <v>624</v>
      </c>
      <c r="C329" s="123">
        <f aca="true" t="shared" si="90" ref="C329:L329">+C218+C3+C164</f>
        <v>20900136</v>
      </c>
      <c r="D329" s="114">
        <f t="shared" si="90"/>
        <v>700000</v>
      </c>
      <c r="E329" s="100">
        <f t="shared" si="90"/>
        <v>381426</v>
      </c>
      <c r="F329" s="100">
        <f t="shared" si="90"/>
        <v>0</v>
      </c>
      <c r="G329" s="100">
        <f t="shared" si="90"/>
        <v>0</v>
      </c>
      <c r="H329" s="100">
        <f t="shared" si="90"/>
        <v>0</v>
      </c>
      <c r="I329" s="100">
        <f t="shared" si="90"/>
        <v>0</v>
      </c>
      <c r="J329" s="100">
        <f t="shared" si="90"/>
        <v>0</v>
      </c>
      <c r="K329" s="100">
        <f t="shared" si="90"/>
        <v>0</v>
      </c>
      <c r="L329" s="101">
        <f t="shared" si="90"/>
        <v>0</v>
      </c>
    </row>
    <row r="330" s="127" customFormat="1" ht="15"/>
    <row r="332" ht="15">
      <c r="D332" s="144"/>
    </row>
    <row r="333" ht="15">
      <c r="D333" s="144"/>
    </row>
    <row r="334" ht="15">
      <c r="D334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2">
    <mergeCell ref="A2:L2"/>
    <mergeCell ref="A217:L217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3:C289 C58:C61 C56 C214:C216 C87:L87 C66:C69 C3:C54 C73:C86 C227 D139:L216 D277:L289 D226:L227 C290:L290 C218:L225 C294 I68:K69 D3:D69 E67:H69 I67:L67 E3:L66 D70:K86 L68:L86 C88:D101 C104:C105 C107:C123 C125 C127:C129 E88:L130 D102:D130 C131:L138 C141:C142 C144:C145 C148:C166 C168:C173 C175:C178 C181:C183 C191:C192 C194 C196:C197 C199:C202 C205:C206 C210:C212 C228:L276 C278:C281 C292 D291:L295 C296:L329">
      <formula1>9999999999</formula1>
    </dataValidation>
  </dataValidations>
  <printOptions/>
  <pageMargins left="0.7" right="0.7" top="0.54" bottom="0.62" header="0.56" footer="0.57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zoomScale="90" zoomScaleNormal="90" zoomScalePageLayoutView="0" workbookViewId="0" topLeftCell="A1">
      <pane xSplit="2" ySplit="3" topLeftCell="N29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3" sqref="L63"/>
    </sheetView>
  </sheetViews>
  <sheetFormatPr defaultColWidth="9.140625" defaultRowHeight="15"/>
  <cols>
    <col min="1" max="1" width="5.8515625" style="2" customWidth="1"/>
    <col min="2" max="2" width="46.7109375" style="2" customWidth="1"/>
    <col min="3" max="3" width="13.851562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 customWidth="1"/>
  </cols>
  <sheetData>
    <row r="1" ht="15.75" thickBot="1">
      <c r="S1" s="188"/>
    </row>
    <row r="2" spans="1:29" s="5" customFormat="1" ht="15" customHeight="1">
      <c r="A2" s="83"/>
      <c r="B2" s="84" t="s">
        <v>188</v>
      </c>
      <c r="C2" s="206" t="s">
        <v>189</v>
      </c>
      <c r="D2" s="207"/>
      <c r="E2" s="207"/>
      <c r="F2" s="207"/>
      <c r="G2" s="207"/>
      <c r="H2" s="207"/>
      <c r="I2" s="207"/>
      <c r="J2" s="208"/>
      <c r="K2" s="209" t="s">
        <v>655</v>
      </c>
      <c r="L2" s="210"/>
      <c r="M2" s="210"/>
      <c r="N2" s="210"/>
      <c r="O2" s="210"/>
      <c r="P2" s="210"/>
      <c r="Q2" s="210"/>
      <c r="R2" s="210"/>
      <c r="S2" s="206" t="s">
        <v>656</v>
      </c>
      <c r="T2" s="207"/>
      <c r="U2" s="207"/>
      <c r="V2" s="207"/>
      <c r="W2" s="207"/>
      <c r="X2" s="207"/>
      <c r="Y2" s="207"/>
      <c r="Z2" s="207"/>
      <c r="AA2" s="207"/>
      <c r="AB2" s="207"/>
      <c r="AC2" s="208"/>
    </row>
    <row r="3" spans="1:29" ht="34.5" thickBot="1">
      <c r="A3" s="78" t="s">
        <v>0</v>
      </c>
      <c r="B3" s="79" t="s">
        <v>1</v>
      </c>
      <c r="C3" s="182" t="s">
        <v>651</v>
      </c>
      <c r="D3" s="179" t="s">
        <v>453</v>
      </c>
      <c r="E3" s="80" t="s">
        <v>454</v>
      </c>
      <c r="F3" s="80" t="str">
        <f>N3</f>
        <v>Plan - izvor 51</v>
      </c>
      <c r="G3" s="80" t="s">
        <v>625</v>
      </c>
      <c r="H3" s="80" t="s">
        <v>455</v>
      </c>
      <c r="I3" s="80" t="s">
        <v>456</v>
      </c>
      <c r="J3" s="81" t="s">
        <v>457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626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652</v>
      </c>
      <c r="U3" s="179" t="s">
        <v>453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649</v>
      </c>
      <c r="Z3" s="80" t="s">
        <v>650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>
      <c r="A4" s="69">
        <v>3</v>
      </c>
      <c r="B4" s="70" t="s">
        <v>370</v>
      </c>
      <c r="C4" s="185">
        <f>C5+C17+C51+C70+C78+C96+C105</f>
        <v>15539902</v>
      </c>
      <c r="D4" s="71">
        <f aca="true" t="shared" si="0" ref="D4:AC4">D5+D17+D51+D70+D78+D96+D105</f>
        <v>700000</v>
      </c>
      <c r="E4" s="71">
        <f t="shared" si="0"/>
        <v>506803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3669267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310000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>
      <c r="A5" s="26">
        <v>31</v>
      </c>
      <c r="B5" s="27" t="s">
        <v>371</v>
      </c>
      <c r="C5" s="28">
        <f>C6+C11+C13</f>
        <v>13976484</v>
      </c>
      <c r="D5" s="29">
        <f aca="true" t="shared" si="1" ref="D5:AC5">D6+D11+D13</f>
        <v>315187</v>
      </c>
      <c r="E5" s="29">
        <f t="shared" si="1"/>
        <v>103553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3230619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186000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>
      <c r="A6" s="26">
        <v>311</v>
      </c>
      <c r="B6" s="27" t="s">
        <v>372</v>
      </c>
      <c r="C6" s="28">
        <f>SUM(C7+C8+C9+C10)</f>
        <v>11925732</v>
      </c>
      <c r="D6" s="29">
        <f aca="true" t="shared" si="2" ref="D6:AC6">SUM(D7+D8+D9+D10)</f>
        <v>273600</v>
      </c>
      <c r="E6" s="29">
        <f t="shared" si="2"/>
        <v>88356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3180408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158700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>
      <c r="A7" s="23">
        <v>3111</v>
      </c>
      <c r="B7" s="24" t="s">
        <v>191</v>
      </c>
      <c r="C7" s="22">
        <v>11925732</v>
      </c>
      <c r="D7" s="16">
        <v>273600</v>
      </c>
      <c r="E7" s="16">
        <v>88356</v>
      </c>
      <c r="F7" s="16"/>
      <c r="G7" s="16"/>
      <c r="H7" s="16"/>
      <c r="I7" s="16"/>
      <c r="J7" s="19"/>
      <c r="K7" s="16">
        <v>3180408</v>
      </c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>
        <v>158700</v>
      </c>
      <c r="X7" s="15"/>
      <c r="Y7" s="15"/>
      <c r="Z7" s="15"/>
      <c r="AA7" s="15"/>
      <c r="AB7" s="16"/>
      <c r="AC7" s="19"/>
    </row>
    <row r="8" spans="1:29" s="2" customFormat="1" ht="11.25">
      <c r="A8" s="23">
        <v>3112</v>
      </c>
      <c r="B8" s="24" t="s">
        <v>192</v>
      </c>
      <c r="C8" s="22"/>
      <c r="D8" s="16"/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>
      <c r="A9" s="23">
        <v>3113</v>
      </c>
      <c r="B9" s="24" t="s">
        <v>193</v>
      </c>
      <c r="C9" s="22"/>
      <c r="D9" s="16"/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>
      <c r="A10" s="23">
        <v>3114</v>
      </c>
      <c r="B10" s="24" t="s">
        <v>194</v>
      </c>
      <c r="C10" s="22"/>
      <c r="D10" s="16"/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>
      <c r="A11" s="26">
        <v>312</v>
      </c>
      <c r="B11" s="27" t="s">
        <v>373</v>
      </c>
      <c r="C11" s="28">
        <f aca="true" t="shared" si="3" ref="C11:AC11">C12</f>
        <v>0</v>
      </c>
      <c r="D11" s="29">
        <f t="shared" si="3"/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>
      <c r="A12" s="23">
        <v>3121</v>
      </c>
      <c r="B12" s="24" t="s">
        <v>195</v>
      </c>
      <c r="C12" s="22"/>
      <c r="D12" s="16"/>
      <c r="E12" s="16"/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>
      <c r="A13" s="26">
        <v>313</v>
      </c>
      <c r="B13" s="27" t="s">
        <v>374</v>
      </c>
      <c r="C13" s="28">
        <f>SUM(C14+C15+C16)</f>
        <v>2050752</v>
      </c>
      <c r="D13" s="29">
        <f aca="true" t="shared" si="4" ref="D13:AC13">SUM(D14+D15+D16)</f>
        <v>41587</v>
      </c>
      <c r="E13" s="29">
        <f t="shared" si="4"/>
        <v>15197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50211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27300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>
      <c r="A14" s="23">
        <v>3131</v>
      </c>
      <c r="B14" s="24" t="s">
        <v>196</v>
      </c>
      <c r="C14" s="22"/>
      <c r="D14" s="16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>
      <c r="A15" s="23">
        <v>3132</v>
      </c>
      <c r="B15" s="24" t="s">
        <v>197</v>
      </c>
      <c r="C15" s="22">
        <v>1848492</v>
      </c>
      <c r="D15" s="16">
        <v>36936</v>
      </c>
      <c r="E15" s="16">
        <v>13695</v>
      </c>
      <c r="F15" s="16"/>
      <c r="G15" s="16"/>
      <c r="H15" s="16"/>
      <c r="I15" s="16"/>
      <c r="J15" s="19"/>
      <c r="K15" s="16">
        <v>44831</v>
      </c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>
        <v>24600</v>
      </c>
      <c r="X15" s="15"/>
      <c r="Y15" s="15"/>
      <c r="Z15" s="15"/>
      <c r="AA15" s="15"/>
      <c r="AB15" s="16"/>
      <c r="AC15" s="19"/>
    </row>
    <row r="16" spans="1:29" s="2" customFormat="1" ht="11.25">
      <c r="A16" s="23">
        <v>3133</v>
      </c>
      <c r="B16" s="24" t="s">
        <v>44</v>
      </c>
      <c r="C16" s="22">
        <v>202260</v>
      </c>
      <c r="D16" s="16">
        <v>4651</v>
      </c>
      <c r="E16" s="16">
        <v>1502</v>
      </c>
      <c r="F16" s="16"/>
      <c r="G16" s="16"/>
      <c r="H16" s="16"/>
      <c r="I16" s="16"/>
      <c r="J16" s="19"/>
      <c r="K16" s="16">
        <v>5380</v>
      </c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>
        <v>2700</v>
      </c>
      <c r="X16" s="15"/>
      <c r="Y16" s="15"/>
      <c r="Z16" s="15"/>
      <c r="AA16" s="15"/>
      <c r="AB16" s="16"/>
      <c r="AC16" s="19"/>
    </row>
    <row r="17" spans="1:29" s="2" customFormat="1" ht="11.25">
      <c r="A17" s="26">
        <v>32</v>
      </c>
      <c r="B17" s="27" t="s">
        <v>375</v>
      </c>
      <c r="C17" s="28">
        <f>C18+C23+C31+C41+C43</f>
        <v>1563418</v>
      </c>
      <c r="D17" s="29">
        <f aca="true" t="shared" si="5" ref="D17:AC17">D18+D23+D31+D41+D43</f>
        <v>384813</v>
      </c>
      <c r="E17" s="29">
        <f t="shared" si="5"/>
        <v>403250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438448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124000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>
      <c r="A18" s="26">
        <v>321</v>
      </c>
      <c r="B18" s="27" t="s">
        <v>376</v>
      </c>
      <c r="C18" s="28">
        <f>SUM(C19+C20+C21+C22)</f>
        <v>293745</v>
      </c>
      <c r="D18" s="29">
        <f aca="true" t="shared" si="6" ref="D18:AC18">SUM(D19+D20+D21+D22)</f>
        <v>60000</v>
      </c>
      <c r="E18" s="29">
        <f t="shared" si="6"/>
        <v>178940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72448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51000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>
      <c r="A19" s="23">
        <v>3211</v>
      </c>
      <c r="B19" s="24" t="s">
        <v>198</v>
      </c>
      <c r="C19" s="22">
        <v>71925</v>
      </c>
      <c r="D19" s="16">
        <v>60000</v>
      </c>
      <c r="E19" s="16">
        <v>168640</v>
      </c>
      <c r="F19" s="16"/>
      <c r="G19" s="16"/>
      <c r="H19" s="16"/>
      <c r="I19" s="16"/>
      <c r="J19" s="19"/>
      <c r="K19" s="16">
        <v>7000</v>
      </c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>
        <v>46000</v>
      </c>
      <c r="X19" s="15"/>
      <c r="Y19" s="15"/>
      <c r="Z19" s="15"/>
      <c r="AA19" s="15"/>
      <c r="AB19" s="16"/>
      <c r="AC19" s="19"/>
    </row>
    <row r="20" spans="1:29" s="2" customFormat="1" ht="11.25">
      <c r="A20" s="23">
        <v>3212</v>
      </c>
      <c r="B20" s="24" t="s">
        <v>199</v>
      </c>
      <c r="C20" s="22">
        <v>204708</v>
      </c>
      <c r="D20" s="16"/>
      <c r="E20" s="16">
        <v>4800</v>
      </c>
      <c r="F20" s="16"/>
      <c r="G20" s="16"/>
      <c r="H20" s="16"/>
      <c r="I20" s="16"/>
      <c r="J20" s="19"/>
      <c r="K20" s="16">
        <v>65448</v>
      </c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>
      <c r="A21" s="23">
        <v>3213</v>
      </c>
      <c r="B21" s="24" t="s">
        <v>200</v>
      </c>
      <c r="C21" s="22">
        <v>17112</v>
      </c>
      <c r="D21" s="16"/>
      <c r="E21" s="16">
        <v>5500</v>
      </c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>
        <v>5000</v>
      </c>
      <c r="X21" s="15"/>
      <c r="Y21" s="15"/>
      <c r="Z21" s="15"/>
      <c r="AA21" s="15"/>
      <c r="AB21" s="16"/>
      <c r="AC21" s="19"/>
    </row>
    <row r="22" spans="1:29" s="2" customFormat="1" ht="11.25">
      <c r="A22" s="23">
        <v>3214</v>
      </c>
      <c r="B22" s="24" t="s">
        <v>201</v>
      </c>
      <c r="C22" s="22"/>
      <c r="D22" s="16"/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>
      <c r="A23" s="26">
        <v>322</v>
      </c>
      <c r="B23" s="27" t="s">
        <v>377</v>
      </c>
      <c r="C23" s="28">
        <f>SUM(C24+C25+C26+C27+C28+C29+C30)</f>
        <v>267165</v>
      </c>
      <c r="D23" s="29">
        <f aca="true" t="shared" si="7" ref="D23:AC23">SUM(D24+D25+D26+D27+D28+D29+D30)</f>
        <v>12000</v>
      </c>
      <c r="E23" s="29">
        <f t="shared" si="7"/>
        <v>3500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2000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10000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>
      <c r="A24" s="23">
        <v>3221</v>
      </c>
      <c r="B24" s="24" t="s">
        <v>202</v>
      </c>
      <c r="C24" s="22">
        <v>66314</v>
      </c>
      <c r="D24" s="16">
        <v>12000</v>
      </c>
      <c r="E24" s="16">
        <v>3500</v>
      </c>
      <c r="F24" s="16"/>
      <c r="G24" s="16"/>
      <c r="H24" s="16"/>
      <c r="I24" s="16"/>
      <c r="J24" s="19"/>
      <c r="K24" s="16">
        <v>2000</v>
      </c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>
        <v>10000</v>
      </c>
      <c r="X24" s="15"/>
      <c r="Y24" s="15"/>
      <c r="Z24" s="15"/>
      <c r="AA24" s="15"/>
      <c r="AB24" s="16"/>
      <c r="AC24" s="19"/>
    </row>
    <row r="25" spans="1:29" s="2" customFormat="1" ht="11.25">
      <c r="A25" s="23">
        <v>3222</v>
      </c>
      <c r="B25" s="24" t="s">
        <v>203</v>
      </c>
      <c r="C25" s="22"/>
      <c r="D25" s="16"/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>
      <c r="A26" s="23">
        <v>3223</v>
      </c>
      <c r="B26" s="24" t="s">
        <v>204</v>
      </c>
      <c r="C26" s="22">
        <v>171284</v>
      </c>
      <c r="D26" s="16"/>
      <c r="E26" s="16"/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>
      <c r="A27" s="23">
        <v>3224</v>
      </c>
      <c r="B27" s="24" t="s">
        <v>205</v>
      </c>
      <c r="C27" s="22">
        <v>16733</v>
      </c>
      <c r="D27" s="16"/>
      <c r="E27" s="16"/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>
      <c r="A28" s="23">
        <v>3225</v>
      </c>
      <c r="B28" s="24" t="s">
        <v>206</v>
      </c>
      <c r="C28" s="22">
        <v>12834</v>
      </c>
      <c r="D28" s="16"/>
      <c r="E28" s="16"/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>
      <c r="A29" s="23">
        <v>3226</v>
      </c>
      <c r="B29" s="24" t="s">
        <v>207</v>
      </c>
      <c r="C29" s="22"/>
      <c r="D29" s="16"/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>
      <c r="A30" s="23">
        <v>3227</v>
      </c>
      <c r="B30" s="24" t="s">
        <v>208</v>
      </c>
      <c r="C30" s="22"/>
      <c r="D30" s="16"/>
      <c r="E30" s="16"/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>
      <c r="A31" s="26">
        <v>323</v>
      </c>
      <c r="B31" s="27" t="s">
        <v>378</v>
      </c>
      <c r="C31" s="34">
        <f>SUM(C32+C33+C34+C35+C36+C37+C38+C39+C40)</f>
        <v>877721</v>
      </c>
      <c r="D31" s="35">
        <f aca="true" t="shared" si="8" ref="D31:AC31">SUM(D32+D33+D34+D35+D36+D37+D38+D39+D40)</f>
        <v>312813</v>
      </c>
      <c r="E31" s="35">
        <f t="shared" si="8"/>
        <v>203610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352000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50000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>
      <c r="A32" s="23">
        <v>3231</v>
      </c>
      <c r="B32" s="24" t="s">
        <v>209</v>
      </c>
      <c r="C32" s="22">
        <v>154008</v>
      </c>
      <c r="D32" s="16"/>
      <c r="E32" s="16"/>
      <c r="F32" s="16"/>
      <c r="G32" s="16"/>
      <c r="H32" s="16"/>
      <c r="I32" s="16"/>
      <c r="J32" s="19"/>
      <c r="K32" s="16">
        <v>25000</v>
      </c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>
        <v>5000</v>
      </c>
      <c r="X32" s="15"/>
      <c r="Y32" s="15"/>
      <c r="Z32" s="15"/>
      <c r="AA32" s="15"/>
      <c r="AB32" s="16"/>
      <c r="AC32" s="19"/>
    </row>
    <row r="33" spans="1:29" s="2" customFormat="1" ht="11.25">
      <c r="A33" s="23">
        <v>3232</v>
      </c>
      <c r="B33" s="24" t="s">
        <v>210</v>
      </c>
      <c r="C33" s="22">
        <v>28784</v>
      </c>
      <c r="D33" s="16"/>
      <c r="E33" s="16"/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>
      <c r="A34" s="23">
        <v>3233</v>
      </c>
      <c r="B34" s="24" t="s">
        <v>211</v>
      </c>
      <c r="C34" s="22">
        <v>8556</v>
      </c>
      <c r="D34" s="16"/>
      <c r="E34" s="16"/>
      <c r="F34" s="16"/>
      <c r="G34" s="16"/>
      <c r="H34" s="16"/>
      <c r="I34" s="16"/>
      <c r="J34" s="19"/>
      <c r="K34" s="16">
        <v>4000</v>
      </c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>
      <c r="A35" s="23">
        <v>3234</v>
      </c>
      <c r="B35" s="24" t="s">
        <v>212</v>
      </c>
      <c r="C35" s="22">
        <v>94116</v>
      </c>
      <c r="D35" s="16"/>
      <c r="E35" s="16"/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>
      <c r="A36" s="23">
        <v>3235</v>
      </c>
      <c r="B36" s="24" t="s">
        <v>213</v>
      </c>
      <c r="C36" s="22">
        <v>299460</v>
      </c>
      <c r="D36" s="16"/>
      <c r="E36" s="16"/>
      <c r="F36" s="16"/>
      <c r="G36" s="16"/>
      <c r="H36" s="16"/>
      <c r="I36" s="16"/>
      <c r="J36" s="19"/>
      <c r="K36" s="16"/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>
      <c r="A37" s="23">
        <v>3236</v>
      </c>
      <c r="B37" s="24" t="s">
        <v>214</v>
      </c>
      <c r="C37" s="22">
        <v>17112</v>
      </c>
      <c r="D37" s="16"/>
      <c r="E37" s="16"/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>
      <c r="A38" s="23">
        <v>3237</v>
      </c>
      <c r="B38" s="24" t="s">
        <v>215</v>
      </c>
      <c r="C38" s="22">
        <v>127110</v>
      </c>
      <c r="D38" s="16">
        <v>306813</v>
      </c>
      <c r="E38" s="16">
        <v>140760</v>
      </c>
      <c r="F38" s="16"/>
      <c r="G38" s="16"/>
      <c r="H38" s="16"/>
      <c r="I38" s="16"/>
      <c r="J38" s="19"/>
      <c r="K38" s="16">
        <v>140000</v>
      </c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>
        <v>30000</v>
      </c>
      <c r="X38" s="15"/>
      <c r="Y38" s="15"/>
      <c r="Z38" s="15"/>
      <c r="AA38" s="15"/>
      <c r="AB38" s="16"/>
      <c r="AC38" s="19"/>
    </row>
    <row r="39" spans="1:29" s="2" customFormat="1" ht="11.25">
      <c r="A39" s="23">
        <v>3238</v>
      </c>
      <c r="B39" s="24" t="s">
        <v>216</v>
      </c>
      <c r="C39" s="22">
        <v>89838</v>
      </c>
      <c r="D39" s="16"/>
      <c r="E39" s="16">
        <v>15850</v>
      </c>
      <c r="F39" s="16"/>
      <c r="G39" s="16"/>
      <c r="H39" s="16"/>
      <c r="I39" s="16"/>
      <c r="J39" s="19"/>
      <c r="K39" s="16">
        <v>67000</v>
      </c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>
        <v>5000</v>
      </c>
      <c r="X39" s="15"/>
      <c r="Y39" s="15"/>
      <c r="Z39" s="15"/>
      <c r="AA39" s="15"/>
      <c r="AB39" s="16"/>
      <c r="AC39" s="19"/>
    </row>
    <row r="40" spans="1:29" s="2" customFormat="1" ht="11.25">
      <c r="A40" s="23">
        <v>3239</v>
      </c>
      <c r="B40" s="24" t="s">
        <v>217</v>
      </c>
      <c r="C40" s="22">
        <v>58737</v>
      </c>
      <c r="D40" s="16">
        <v>6000</v>
      </c>
      <c r="E40" s="16">
        <v>47000</v>
      </c>
      <c r="F40" s="16"/>
      <c r="G40" s="16"/>
      <c r="H40" s="16"/>
      <c r="I40" s="16"/>
      <c r="J40" s="19"/>
      <c r="K40" s="16">
        <v>116000</v>
      </c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>
        <v>10000</v>
      </c>
      <c r="X40" s="15"/>
      <c r="Y40" s="15"/>
      <c r="Z40" s="15"/>
      <c r="AA40" s="15"/>
      <c r="AB40" s="16"/>
      <c r="AC40" s="19"/>
    </row>
    <row r="41" spans="1:29" s="2" customFormat="1" ht="11.25">
      <c r="A41" s="26">
        <v>324</v>
      </c>
      <c r="B41" s="27" t="s">
        <v>379</v>
      </c>
      <c r="C41" s="34">
        <f aca="true" t="shared" si="9" ref="C41:AC41">C42</f>
        <v>0</v>
      </c>
      <c r="D41" s="35">
        <f t="shared" si="9"/>
        <v>0</v>
      </c>
      <c r="E41" s="35">
        <f t="shared" si="9"/>
        <v>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>
      <c r="A42" s="23">
        <v>3241</v>
      </c>
      <c r="B42" s="24" t="s">
        <v>218</v>
      </c>
      <c r="C42" s="22"/>
      <c r="D42" s="16"/>
      <c r="E42" s="16"/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>
      <c r="A43" s="26">
        <v>329</v>
      </c>
      <c r="B43" s="27" t="s">
        <v>226</v>
      </c>
      <c r="C43" s="34">
        <f>SUM(C44+C45+C46+C47+C48+C49+C50)</f>
        <v>124787</v>
      </c>
      <c r="D43" s="35">
        <f aca="true" t="shared" si="10" ref="D43:AC43">SUM(D44+D45+D46+D47+D48+D49+D50)</f>
        <v>0</v>
      </c>
      <c r="E43" s="35">
        <f t="shared" si="10"/>
        <v>17200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12000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13000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>
      <c r="A44" s="23">
        <v>3291</v>
      </c>
      <c r="B44" s="24" t="s">
        <v>219</v>
      </c>
      <c r="C44" s="22">
        <v>46202</v>
      </c>
      <c r="D44" s="16"/>
      <c r="E44" s="16"/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>
      <c r="A45" s="23">
        <v>3292</v>
      </c>
      <c r="B45" s="24" t="s">
        <v>220</v>
      </c>
      <c r="C45" s="22">
        <v>12834</v>
      </c>
      <c r="D45" s="16"/>
      <c r="E45" s="16"/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>
      <c r="A46" s="23">
        <v>3293</v>
      </c>
      <c r="B46" s="24" t="s">
        <v>221</v>
      </c>
      <c r="C46" s="22">
        <v>47058</v>
      </c>
      <c r="D46" s="16"/>
      <c r="E46" s="16">
        <v>17200</v>
      </c>
      <c r="F46" s="16"/>
      <c r="G46" s="16"/>
      <c r="H46" s="16"/>
      <c r="I46" s="16"/>
      <c r="J46" s="19"/>
      <c r="K46" s="16">
        <v>10000</v>
      </c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>
        <v>10000</v>
      </c>
      <c r="X46" s="15"/>
      <c r="Y46" s="15"/>
      <c r="Z46" s="15"/>
      <c r="AA46" s="15"/>
      <c r="AB46" s="16"/>
      <c r="AC46" s="19"/>
    </row>
    <row r="47" spans="1:29" s="2" customFormat="1" ht="11.25">
      <c r="A47" s="23">
        <v>3294</v>
      </c>
      <c r="B47" s="24" t="s">
        <v>222</v>
      </c>
      <c r="C47" s="22">
        <v>2139</v>
      </c>
      <c r="D47" s="16"/>
      <c r="E47" s="16"/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>
        <v>1000</v>
      </c>
      <c r="X47" s="15"/>
      <c r="Y47" s="15"/>
      <c r="Z47" s="15"/>
      <c r="AA47" s="15"/>
      <c r="AB47" s="16"/>
      <c r="AC47" s="19"/>
    </row>
    <row r="48" spans="1:29" s="2" customFormat="1" ht="11.25">
      <c r="A48" s="23">
        <v>3295</v>
      </c>
      <c r="B48" s="24" t="s">
        <v>223</v>
      </c>
      <c r="C48" s="22"/>
      <c r="D48" s="16"/>
      <c r="E48" s="16"/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>
      <c r="A49" s="23" t="s">
        <v>224</v>
      </c>
      <c r="B49" s="24" t="s">
        <v>225</v>
      </c>
      <c r="C49" s="22"/>
      <c r="D49" s="16"/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>
      <c r="A50" s="23">
        <v>3299</v>
      </c>
      <c r="B50" s="24" t="s">
        <v>226</v>
      </c>
      <c r="C50" s="22">
        <v>16554</v>
      </c>
      <c r="D50" s="16"/>
      <c r="E50" s="16"/>
      <c r="F50" s="16"/>
      <c r="G50" s="16"/>
      <c r="H50" s="16"/>
      <c r="I50" s="16"/>
      <c r="J50" s="19"/>
      <c r="K50" s="16">
        <v>2000</v>
      </c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>
        <v>2000</v>
      </c>
      <c r="X50" s="15"/>
      <c r="Y50" s="15"/>
      <c r="Z50" s="15"/>
      <c r="AA50" s="15"/>
      <c r="AB50" s="16"/>
      <c r="AC50" s="19"/>
    </row>
    <row r="51" spans="1:29" s="2" customFormat="1" ht="11.25">
      <c r="A51" s="26">
        <v>34</v>
      </c>
      <c r="B51" s="27" t="s">
        <v>380</v>
      </c>
      <c r="C51" s="34">
        <f>C52+C57+C65</f>
        <v>0</v>
      </c>
      <c r="D51" s="35">
        <f aca="true" t="shared" si="11" ref="D51:AC51">D52+D57+D65</f>
        <v>0</v>
      </c>
      <c r="E51" s="35">
        <f t="shared" si="11"/>
        <v>0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200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>
      <c r="A52" s="26">
        <v>341</v>
      </c>
      <c r="B52" s="27" t="s">
        <v>381</v>
      </c>
      <c r="C52" s="34">
        <f>SUM(C53+C54+C55+C56)</f>
        <v>0</v>
      </c>
      <c r="D52" s="35">
        <f aca="true" t="shared" si="12" ref="D52:AC5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>
      <c r="A53" s="23">
        <v>3411</v>
      </c>
      <c r="B53" s="24" t="s">
        <v>227</v>
      </c>
      <c r="C53" s="22"/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>
      <c r="A54" s="23">
        <v>3412</v>
      </c>
      <c r="B54" s="24" t="s">
        <v>228</v>
      </c>
      <c r="C54" s="22"/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>
      <c r="A55" s="23">
        <v>3413</v>
      </c>
      <c r="B55" s="24" t="s">
        <v>229</v>
      </c>
      <c r="C55" s="22"/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>
      <c r="A56" s="23">
        <v>3419</v>
      </c>
      <c r="B56" s="24" t="s">
        <v>68</v>
      </c>
      <c r="C56" s="22"/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>
      <c r="A57" s="26">
        <v>342</v>
      </c>
      <c r="B57" s="27" t="s">
        <v>382</v>
      </c>
      <c r="C57" s="34">
        <f>SUM(C58+C59+C60+C61+C62+C63+C64)</f>
        <v>0</v>
      </c>
      <c r="D57" s="35">
        <f aca="true" t="shared" si="13" ref="D57:AC57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>
      <c r="A58" s="23">
        <v>3421</v>
      </c>
      <c r="B58" s="24" t="s">
        <v>230</v>
      </c>
      <c r="C58" s="22"/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>
      <c r="A59" s="23">
        <v>3422</v>
      </c>
      <c r="B59" s="24" t="s">
        <v>231</v>
      </c>
      <c r="C59" s="22"/>
      <c r="D59" s="16"/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>
      <c r="A60" s="23">
        <v>3423</v>
      </c>
      <c r="B60" s="24" t="s">
        <v>232</v>
      </c>
      <c r="C60" s="22"/>
      <c r="D60" s="16"/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>
      <c r="A61" s="23">
        <v>3425</v>
      </c>
      <c r="B61" s="24" t="s">
        <v>233</v>
      </c>
      <c r="C61" s="22"/>
      <c r="D61" s="16"/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>
      <c r="A62" s="23">
        <v>3426</v>
      </c>
      <c r="B62" s="24" t="s">
        <v>234</v>
      </c>
      <c r="C62" s="22"/>
      <c r="D62" s="16"/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>
      <c r="A63" s="23">
        <v>3427</v>
      </c>
      <c r="B63" s="24" t="s">
        <v>235</v>
      </c>
      <c r="C63" s="22"/>
      <c r="D63" s="16"/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>
      <c r="A64" s="23">
        <v>3428</v>
      </c>
      <c r="B64" s="24" t="s">
        <v>236</v>
      </c>
      <c r="C64" s="22"/>
      <c r="D64" s="16"/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>
      <c r="A65" s="26">
        <v>343</v>
      </c>
      <c r="B65" s="27" t="s">
        <v>383</v>
      </c>
      <c r="C65" s="34">
        <f>SUM(C66+C67+C68+C69)</f>
        <v>0</v>
      </c>
      <c r="D65" s="35">
        <f aca="true" t="shared" si="14" ref="D65:AC65">SUM(D66+D67+D68+D69)</f>
        <v>0</v>
      </c>
      <c r="E65" s="35">
        <f t="shared" si="14"/>
        <v>0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200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>
      <c r="A66" s="23">
        <v>3431</v>
      </c>
      <c r="B66" s="24" t="s">
        <v>237</v>
      </c>
      <c r="C66" s="22"/>
      <c r="D66" s="16"/>
      <c r="E66" s="16"/>
      <c r="F66" s="16"/>
      <c r="G66" s="16"/>
      <c r="H66" s="16"/>
      <c r="I66" s="16"/>
      <c r="J66" s="19"/>
      <c r="K66" s="16">
        <v>200</v>
      </c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>
      <c r="A67" s="23">
        <v>3432</v>
      </c>
      <c r="B67" s="24" t="s">
        <v>238</v>
      </c>
      <c r="C67" s="22"/>
      <c r="D67" s="16"/>
      <c r="E67" s="16"/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>
      <c r="A68" s="23">
        <v>3433</v>
      </c>
      <c r="B68" s="24" t="s">
        <v>239</v>
      </c>
      <c r="C68" s="22"/>
      <c r="D68" s="16"/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>
      <c r="A69" s="23">
        <v>3434</v>
      </c>
      <c r="B69" s="24" t="s">
        <v>240</v>
      </c>
      <c r="C69" s="22"/>
      <c r="D69" s="16"/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>
      <c r="A70" s="26">
        <v>35</v>
      </c>
      <c r="B70" s="27" t="s">
        <v>384</v>
      </c>
      <c r="C70" s="34">
        <f>C71+C74</f>
        <v>0</v>
      </c>
      <c r="D70" s="35">
        <f aca="true" t="shared" si="15" ref="D70:AC70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>
      <c r="A71" s="26">
        <v>351</v>
      </c>
      <c r="B71" s="27" t="s">
        <v>385</v>
      </c>
      <c r="C71" s="34">
        <f>SUM(C72+C73)</f>
        <v>0</v>
      </c>
      <c r="D71" s="35">
        <f aca="true" t="shared" si="16" ref="D71:AC71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>
      <c r="A72" s="23">
        <v>3511</v>
      </c>
      <c r="B72" s="24" t="s">
        <v>241</v>
      </c>
      <c r="C72" s="22"/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>
      <c r="A73" s="23">
        <v>3512</v>
      </c>
      <c r="B73" s="24" t="s">
        <v>242</v>
      </c>
      <c r="C73" s="22"/>
      <c r="D73" s="16"/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>
      <c r="A74" s="26">
        <v>352</v>
      </c>
      <c r="B74" s="27" t="s">
        <v>386</v>
      </c>
      <c r="C74" s="34">
        <f>SUM(C75+C76+C77)</f>
        <v>0</v>
      </c>
      <c r="D74" s="35">
        <f aca="true" t="shared" si="17" ref="D74:AC74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>
      <c r="A75" s="23">
        <v>3521</v>
      </c>
      <c r="B75" s="24" t="s">
        <v>243</v>
      </c>
      <c r="C75" s="22"/>
      <c r="D75" s="16"/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>
      <c r="A76" s="23">
        <v>3522</v>
      </c>
      <c r="B76" s="24" t="s">
        <v>244</v>
      </c>
      <c r="C76" s="22"/>
      <c r="D76" s="16"/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>
      <c r="A77" s="23">
        <v>3523</v>
      </c>
      <c r="B77" s="24" t="s">
        <v>245</v>
      </c>
      <c r="C77" s="22"/>
      <c r="D77" s="16"/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>
      <c r="A78" s="26">
        <v>36</v>
      </c>
      <c r="B78" s="27" t="s">
        <v>387</v>
      </c>
      <c r="C78" s="34">
        <f>C79+C82+C85+C88+C91+C93</f>
        <v>0</v>
      </c>
      <c r="D78" s="35">
        <f aca="true" t="shared" si="18" ref="D78:AC7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>
      <c r="A79" s="26">
        <v>361</v>
      </c>
      <c r="B79" s="27" t="s">
        <v>388</v>
      </c>
      <c r="C79" s="34">
        <f>SUM(C80+C81)</f>
        <v>0</v>
      </c>
      <c r="D79" s="35">
        <f aca="true" t="shared" si="19" ref="D79:AC7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>
      <c r="A80" s="23">
        <v>3611</v>
      </c>
      <c r="B80" s="24" t="s">
        <v>246</v>
      </c>
      <c r="C80" s="22"/>
      <c r="D80" s="16"/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>
      <c r="A81" s="23">
        <v>3612</v>
      </c>
      <c r="B81" s="24" t="s">
        <v>247</v>
      </c>
      <c r="C81" s="22"/>
      <c r="D81" s="16"/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>
      <c r="A82" s="26">
        <v>362</v>
      </c>
      <c r="B82" s="27" t="s">
        <v>389</v>
      </c>
      <c r="C82" s="34">
        <f>SUM(C83+C84)</f>
        <v>0</v>
      </c>
      <c r="D82" s="35">
        <f aca="true" t="shared" si="20" ref="D82:AC82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>
      <c r="A83" s="23">
        <v>3621</v>
      </c>
      <c r="B83" s="24" t="s">
        <v>248</v>
      </c>
      <c r="C83" s="22"/>
      <c r="D83" s="16"/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>
      <c r="A84" s="23">
        <v>3622</v>
      </c>
      <c r="B84" s="24" t="s">
        <v>249</v>
      </c>
      <c r="C84" s="22"/>
      <c r="D84" s="16"/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>
      <c r="A85" s="26">
        <v>363</v>
      </c>
      <c r="B85" s="27" t="s">
        <v>390</v>
      </c>
      <c r="C85" s="34">
        <f>SUM(C86+C87)</f>
        <v>0</v>
      </c>
      <c r="D85" s="35">
        <f aca="true" t="shared" si="21" ref="D85:AC85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>
      <c r="A86" s="23">
        <v>3631</v>
      </c>
      <c r="B86" s="24" t="s">
        <v>250</v>
      </c>
      <c r="C86" s="22"/>
      <c r="D86" s="16"/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>
      <c r="A87" s="23">
        <v>3632</v>
      </c>
      <c r="B87" s="24" t="s">
        <v>251</v>
      </c>
      <c r="C87" s="22"/>
      <c r="D87" s="16"/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>
      <c r="A88" s="26" t="s">
        <v>252</v>
      </c>
      <c r="B88" s="27" t="s">
        <v>391</v>
      </c>
      <c r="C88" s="34">
        <f>SUM(C89+C90)</f>
        <v>0</v>
      </c>
      <c r="D88" s="35">
        <f aca="true" t="shared" si="22" ref="D88:AC88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>
      <c r="A89" s="23" t="s">
        <v>253</v>
      </c>
      <c r="B89" s="24" t="s">
        <v>254</v>
      </c>
      <c r="C89" s="22"/>
      <c r="D89" s="16"/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>
      <c r="A90" s="23" t="s">
        <v>255</v>
      </c>
      <c r="B90" s="24" t="s">
        <v>256</v>
      </c>
      <c r="C90" s="22"/>
      <c r="D90" s="16"/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>
      <c r="A91" s="26" t="s">
        <v>257</v>
      </c>
      <c r="B91" s="27" t="s">
        <v>392</v>
      </c>
      <c r="C91" s="34">
        <f aca="true" t="shared" si="23" ref="C91:AC91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>
      <c r="A92" s="23" t="s">
        <v>258</v>
      </c>
      <c r="B92" s="24" t="s">
        <v>259</v>
      </c>
      <c r="C92" s="22"/>
      <c r="D92" s="16"/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>
      <c r="A93" s="26" t="s">
        <v>260</v>
      </c>
      <c r="B93" s="27" t="s">
        <v>393</v>
      </c>
      <c r="C93" s="34">
        <f>SUM(C94+C95)</f>
        <v>0</v>
      </c>
      <c r="D93" s="35">
        <f aca="true" t="shared" si="24" ref="D93:AC93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>
      <c r="A94" s="23" t="s">
        <v>261</v>
      </c>
      <c r="B94" s="24" t="s">
        <v>262</v>
      </c>
      <c r="C94" s="22"/>
      <c r="D94" s="16"/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>
      <c r="A95" s="23" t="s">
        <v>263</v>
      </c>
      <c r="B95" s="24" t="s">
        <v>264</v>
      </c>
      <c r="C95" s="22"/>
      <c r="D95" s="16"/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>
      <c r="A96" s="26">
        <v>37</v>
      </c>
      <c r="B96" s="27" t="s">
        <v>394</v>
      </c>
      <c r="C96" s="34">
        <f>C97+C102</f>
        <v>0</v>
      </c>
      <c r="D96" s="35">
        <f aca="true" t="shared" si="25" ref="D96:AC96">D97+D102</f>
        <v>0</v>
      </c>
      <c r="E96" s="35">
        <f t="shared" si="25"/>
        <v>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>
      <c r="A97" s="26">
        <v>371</v>
      </c>
      <c r="B97" s="27" t="s">
        <v>395</v>
      </c>
      <c r="C97" s="34">
        <f>SUM(C98+C99+C100+C101)</f>
        <v>0</v>
      </c>
      <c r="D97" s="35">
        <f aca="true" t="shared" si="26" ref="D97:AC97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>
      <c r="A98" s="23">
        <v>3711</v>
      </c>
      <c r="B98" s="24" t="s">
        <v>265</v>
      </c>
      <c r="C98" s="22"/>
      <c r="D98" s="16"/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>
      <c r="A99" s="23">
        <v>3712</v>
      </c>
      <c r="B99" s="24" t="s">
        <v>266</v>
      </c>
      <c r="C99" s="22"/>
      <c r="D99" s="16"/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>
      <c r="A100" s="23" t="s">
        <v>267</v>
      </c>
      <c r="B100" s="24" t="s">
        <v>268</v>
      </c>
      <c r="C100" s="22"/>
      <c r="D100" s="16"/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>
      <c r="A101" s="23" t="s">
        <v>269</v>
      </c>
      <c r="B101" s="24" t="s">
        <v>270</v>
      </c>
      <c r="C101" s="22"/>
      <c r="D101" s="16"/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>
      <c r="A102" s="26">
        <v>372</v>
      </c>
      <c r="B102" s="27" t="s">
        <v>396</v>
      </c>
      <c r="C102" s="34">
        <f>SUM(C103+C104)</f>
        <v>0</v>
      </c>
      <c r="D102" s="35">
        <f aca="true" t="shared" si="27" ref="D102:AC102">SUM(D103+D104)</f>
        <v>0</v>
      </c>
      <c r="E102" s="35">
        <f t="shared" si="27"/>
        <v>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>
      <c r="A103" s="23">
        <v>3721</v>
      </c>
      <c r="B103" s="24" t="s">
        <v>271</v>
      </c>
      <c r="C103" s="22"/>
      <c r="D103" s="16"/>
      <c r="E103" s="16"/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/>
      <c r="X103" s="15"/>
      <c r="Y103" s="15"/>
      <c r="Z103" s="15"/>
      <c r="AA103" s="15"/>
      <c r="AB103" s="16"/>
      <c r="AC103" s="19"/>
    </row>
    <row r="104" spans="1:29" s="2" customFormat="1" ht="11.25">
      <c r="A104" s="23">
        <v>3722</v>
      </c>
      <c r="B104" s="24" t="s">
        <v>272</v>
      </c>
      <c r="C104" s="22"/>
      <c r="D104" s="16"/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>
      <c r="A105" s="26">
        <v>38</v>
      </c>
      <c r="B105" s="27" t="s">
        <v>397</v>
      </c>
      <c r="C105" s="34">
        <f>C106+C109+C112+C118+C121</f>
        <v>0</v>
      </c>
      <c r="D105" s="35">
        <f aca="true" t="shared" si="28" ref="D105:AC105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>
      <c r="A106" s="26">
        <v>381</v>
      </c>
      <c r="B106" s="27" t="s">
        <v>398</v>
      </c>
      <c r="C106" s="34">
        <f>SUM(C107+C108)</f>
        <v>0</v>
      </c>
      <c r="D106" s="35">
        <f aca="true" t="shared" si="29" ref="D106:AC106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>
      <c r="A107" s="23">
        <v>3811</v>
      </c>
      <c r="B107" s="24" t="s">
        <v>273</v>
      </c>
      <c r="C107" s="22"/>
      <c r="D107" s="16"/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>
      <c r="A108" s="23">
        <v>3812</v>
      </c>
      <c r="B108" s="24" t="s">
        <v>274</v>
      </c>
      <c r="C108" s="22"/>
      <c r="D108" s="16"/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>
      <c r="A109" s="26">
        <v>382</v>
      </c>
      <c r="B109" s="27" t="s">
        <v>399</v>
      </c>
      <c r="C109" s="34">
        <f>SUM(C110+C111)</f>
        <v>0</v>
      </c>
      <c r="D109" s="35">
        <f aca="true" t="shared" si="30" ref="D109:AC109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>
      <c r="A110" s="23">
        <v>3821</v>
      </c>
      <c r="B110" s="24" t="s">
        <v>275</v>
      </c>
      <c r="C110" s="22"/>
      <c r="D110" s="16"/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>
      <c r="A111" s="23">
        <v>3822</v>
      </c>
      <c r="B111" s="24" t="s">
        <v>276</v>
      </c>
      <c r="C111" s="22"/>
      <c r="D111" s="16"/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>
      <c r="A112" s="26">
        <v>383</v>
      </c>
      <c r="B112" s="27" t="s">
        <v>400</v>
      </c>
      <c r="C112" s="34">
        <f>SUM(C113+C114+C115+C116+C117)</f>
        <v>0</v>
      </c>
      <c r="D112" s="35">
        <f aca="true" t="shared" si="31" ref="D112:AC112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>
      <c r="A113" s="23">
        <v>3831</v>
      </c>
      <c r="B113" s="24" t="s">
        <v>277</v>
      </c>
      <c r="C113" s="22"/>
      <c r="D113" s="16"/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>
      <c r="A114" s="23">
        <v>3832</v>
      </c>
      <c r="B114" s="24" t="s">
        <v>278</v>
      </c>
      <c r="C114" s="22"/>
      <c r="D114" s="16"/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>
      <c r="A115" s="23">
        <v>3833</v>
      </c>
      <c r="B115" s="24" t="s">
        <v>279</v>
      </c>
      <c r="C115" s="22"/>
      <c r="D115" s="16"/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>
      <c r="A116" s="23">
        <v>3834</v>
      </c>
      <c r="B116" s="24" t="s">
        <v>280</v>
      </c>
      <c r="C116" s="22"/>
      <c r="D116" s="16"/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>
      <c r="A117" s="23" t="s">
        <v>281</v>
      </c>
      <c r="B117" s="24" t="s">
        <v>135</v>
      </c>
      <c r="C117" s="22"/>
      <c r="D117" s="16"/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>
      <c r="A118" s="26" t="s">
        <v>282</v>
      </c>
      <c r="B118" s="27" t="s">
        <v>401</v>
      </c>
      <c r="C118" s="34">
        <f>SUM(C119+C120)</f>
        <v>0</v>
      </c>
      <c r="D118" s="35">
        <f aca="true" t="shared" si="32" ref="D118:AC118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>
      <c r="A119" s="23" t="s">
        <v>283</v>
      </c>
      <c r="B119" s="24" t="s">
        <v>284</v>
      </c>
      <c r="C119" s="22"/>
      <c r="D119" s="16"/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>
      <c r="A120" s="23" t="s">
        <v>285</v>
      </c>
      <c r="B120" s="24" t="s">
        <v>286</v>
      </c>
      <c r="C120" s="22"/>
      <c r="D120" s="16"/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>
      <c r="A121" s="26">
        <v>386</v>
      </c>
      <c r="B121" s="27" t="s">
        <v>402</v>
      </c>
      <c r="C121" s="34">
        <f>SUM(C122+C123+C124)</f>
        <v>0</v>
      </c>
      <c r="D121" s="35">
        <f aca="true" t="shared" si="33" ref="D121:AC121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>
      <c r="A122" s="23">
        <v>3861</v>
      </c>
      <c r="B122" s="24" t="s">
        <v>287</v>
      </c>
      <c r="C122" s="22"/>
      <c r="D122" s="16"/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>
      <c r="A123" s="23">
        <v>3862</v>
      </c>
      <c r="B123" s="24" t="s">
        <v>288</v>
      </c>
      <c r="C123" s="22"/>
      <c r="D123" s="16"/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>
      <c r="A124" s="23">
        <v>3863</v>
      </c>
      <c r="B124" s="24" t="s">
        <v>289</v>
      </c>
      <c r="C124" s="22"/>
      <c r="D124" s="16"/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>
      <c r="A125" s="26">
        <v>4</v>
      </c>
      <c r="B125" s="27" t="s">
        <v>403</v>
      </c>
      <c r="C125" s="34">
        <f>C126+C138+C171+C175+C178</f>
        <v>0</v>
      </c>
      <c r="D125" s="35">
        <f aca="true" t="shared" si="34" ref="D125:AC125">D126+D138+D171+D175+D178</f>
        <v>0</v>
      </c>
      <c r="E125" s="35">
        <f t="shared" si="34"/>
        <v>0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0</v>
      </c>
      <c r="L125" s="35">
        <f t="shared" si="34"/>
        <v>0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>
      <c r="A126" s="26">
        <v>41</v>
      </c>
      <c r="B126" s="27" t="s">
        <v>404</v>
      </c>
      <c r="C126" s="34">
        <f>C127+C131</f>
        <v>0</v>
      </c>
      <c r="D126" s="35">
        <f aca="true" t="shared" si="35" ref="D126:AC126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>
      <c r="A127" s="26">
        <v>411</v>
      </c>
      <c r="B127" s="27" t="s">
        <v>405</v>
      </c>
      <c r="C127" s="34">
        <f>SUM(C128+C129+C130)</f>
        <v>0</v>
      </c>
      <c r="D127" s="35">
        <f aca="true" t="shared" si="36" ref="D127:AC127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>
      <c r="A130" s="23">
        <v>4113</v>
      </c>
      <c r="B130" s="24" t="s">
        <v>290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>
      <c r="A131" s="26">
        <v>412</v>
      </c>
      <c r="B131" s="27" t="s">
        <v>406</v>
      </c>
      <c r="C131" s="34">
        <f>SUM(C132+C133+C134+C135+C136+C137)</f>
        <v>0</v>
      </c>
      <c r="D131" s="35">
        <f aca="true" t="shared" si="37" ref="D131:AC131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>
      <c r="A138" s="26">
        <v>42</v>
      </c>
      <c r="B138" s="27" t="s">
        <v>407</v>
      </c>
      <c r="C138" s="34">
        <f>C139+C144+C153+C158+C163+C166</f>
        <v>0</v>
      </c>
      <c r="D138" s="35">
        <f aca="true" t="shared" si="38" ref="D138:AC138">D139+D144+D153+D158+D163+D166</f>
        <v>0</v>
      </c>
      <c r="E138" s="35">
        <f t="shared" si="38"/>
        <v>0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0</v>
      </c>
      <c r="L138" s="35">
        <f t="shared" si="38"/>
        <v>0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>
      <c r="A139" s="26">
        <v>421</v>
      </c>
      <c r="B139" s="27" t="s">
        <v>408</v>
      </c>
      <c r="C139" s="34">
        <f>SUM(C140+C141+C142+C143)</f>
        <v>0</v>
      </c>
      <c r="D139" s="35">
        <f aca="true" t="shared" si="39" ref="D139:AC1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>
      <c r="A144" s="26">
        <v>422</v>
      </c>
      <c r="B144" s="27" t="s">
        <v>409</v>
      </c>
      <c r="C144" s="34">
        <f>SUM(C145+C146+C147+C148+C149+C150+C151+C152)</f>
        <v>0</v>
      </c>
      <c r="D144" s="35">
        <f aca="true" t="shared" si="40" ref="D144:AC144">SUM(D145+D146+D147+D148+D149+D150+D151+D152)</f>
        <v>0</v>
      </c>
      <c r="E144" s="35">
        <f t="shared" si="40"/>
        <v>0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0</v>
      </c>
      <c r="L144" s="35">
        <f t="shared" si="40"/>
        <v>0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>
      <c r="A145" s="23">
        <v>4221</v>
      </c>
      <c r="B145" s="24" t="s">
        <v>150</v>
      </c>
      <c r="C145" s="22"/>
      <c r="D145" s="16"/>
      <c r="E145" s="16"/>
      <c r="F145" s="16"/>
      <c r="G145" s="16"/>
      <c r="H145" s="16"/>
      <c r="I145" s="16"/>
      <c r="J145" s="19"/>
      <c r="K145" s="16"/>
      <c r="L145" s="16"/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>
      <c r="A146" s="23">
        <v>4222</v>
      </c>
      <c r="B146" s="24" t="s">
        <v>291</v>
      </c>
      <c r="C146" s="22"/>
      <c r="D146" s="16"/>
      <c r="E146" s="16"/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>
      <c r="A148" s="23">
        <v>4224</v>
      </c>
      <c r="B148" s="24" t="s">
        <v>153</v>
      </c>
      <c r="C148" s="22"/>
      <c r="D148" s="16"/>
      <c r="E148" s="16"/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/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>
      <c r="A151" s="23">
        <v>4227</v>
      </c>
      <c r="B151" s="24" t="s">
        <v>156</v>
      </c>
      <c r="C151" s="22"/>
      <c r="D151" s="16"/>
      <c r="E151" s="16"/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>
      <c r="A152" s="23" t="s">
        <v>292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>
      <c r="A153" s="26">
        <v>423</v>
      </c>
      <c r="B153" s="27" t="s">
        <v>410</v>
      </c>
      <c r="C153" s="34">
        <f>SUM(C154+C155+C156+C157)</f>
        <v>0</v>
      </c>
      <c r="D153" s="35">
        <f aca="true" t="shared" si="41" ref="D153:AC153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>
      <c r="A158" s="26">
        <v>424</v>
      </c>
      <c r="B158" s="27" t="s">
        <v>411</v>
      </c>
      <c r="C158" s="34">
        <f>SUM(C159+C160+C161+C162)</f>
        <v>0</v>
      </c>
      <c r="D158" s="35">
        <f aca="true" t="shared" si="42" ref="D158:AC158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>
      <c r="A163" s="26">
        <v>425</v>
      </c>
      <c r="B163" s="27" t="s">
        <v>412</v>
      </c>
      <c r="C163" s="34">
        <f>SUM(C164+C165)</f>
        <v>0</v>
      </c>
      <c r="D163" s="35">
        <f aca="true" t="shared" si="43" ref="D163:AC16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>
      <c r="A164" s="23">
        <v>4251</v>
      </c>
      <c r="B164" s="24" t="s">
        <v>293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>
      <c r="A166" s="26">
        <v>426</v>
      </c>
      <c r="B166" s="27" t="s">
        <v>413</v>
      </c>
      <c r="C166" s="34">
        <f>SUM(C167+C168+C169+C170)</f>
        <v>0</v>
      </c>
      <c r="D166" s="35">
        <f aca="true" t="shared" si="44" ref="D166:AC166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>
      <c r="A171" s="26">
        <v>43</v>
      </c>
      <c r="B171" s="27" t="s">
        <v>294</v>
      </c>
      <c r="C171" s="34">
        <f aca="true" t="shared" si="45" ref="C171:AC171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>
      <c r="A172" s="26">
        <v>431</v>
      </c>
      <c r="B172" s="27" t="s">
        <v>414</v>
      </c>
      <c r="C172" s="34">
        <f>SUM(C173+C174)</f>
        <v>0</v>
      </c>
      <c r="D172" s="35">
        <f aca="true" t="shared" si="46" ref="D172:AC172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>
      <c r="A175" s="26">
        <v>44</v>
      </c>
      <c r="B175" s="27" t="s">
        <v>415</v>
      </c>
      <c r="C175" s="34">
        <f aca="true" t="shared" si="47" ref="C175:O176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aca="true" t="shared" si="48" ref="P175:AB176">P176</f>
        <v>0</v>
      </c>
      <c r="Q175" s="35">
        <f t="shared" si="48"/>
        <v>0</v>
      </c>
      <c r="R175" s="38">
        <f t="shared" si="48"/>
        <v>0</v>
      </c>
      <c r="S175" s="34">
        <f t="shared" si="48"/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>
      <c r="A176" s="26">
        <v>441</v>
      </c>
      <c r="B176" s="27" t="s">
        <v>416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>
      <c r="A178" s="26">
        <v>45</v>
      </c>
      <c r="B178" s="27" t="s">
        <v>417</v>
      </c>
      <c r="C178" s="34">
        <f>C179+C181+C183+C185</f>
        <v>0</v>
      </c>
      <c r="D178" s="35">
        <f aca="true" t="shared" si="49" ref="D178:AC178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>
      <c r="A179" s="26">
        <v>451</v>
      </c>
      <c r="B179" s="27" t="s">
        <v>418</v>
      </c>
      <c r="C179" s="34">
        <f aca="true" t="shared" si="50" ref="C179:AC179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>
      <c r="A180" s="23">
        <v>4511</v>
      </c>
      <c r="B180" s="24" t="s">
        <v>295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>
      <c r="A181" s="26">
        <v>452</v>
      </c>
      <c r="B181" s="27" t="s">
        <v>419</v>
      </c>
      <c r="C181" s="34">
        <f aca="true" t="shared" si="51" ref="C181:AC18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>
      <c r="A182" s="23">
        <v>4521</v>
      </c>
      <c r="B182" s="25" t="s">
        <v>296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>
      <c r="A183" s="26">
        <v>453</v>
      </c>
      <c r="B183" s="27" t="s">
        <v>297</v>
      </c>
      <c r="C183" s="34">
        <f aca="true" t="shared" si="52" ref="C183:AC183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>
      <c r="A184" s="23">
        <v>4531</v>
      </c>
      <c r="B184" s="24" t="s">
        <v>297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>
      <c r="A185" s="26">
        <v>454</v>
      </c>
      <c r="B185" s="27" t="s">
        <v>420</v>
      </c>
      <c r="C185" s="34">
        <f aca="true" t="shared" si="53" ref="C185:AC185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>
      <c r="A186" s="23">
        <v>4541</v>
      </c>
      <c r="B186" s="24" t="s">
        <v>298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>
      <c r="A187" s="40" t="s">
        <v>299</v>
      </c>
      <c r="B187" s="41" t="s">
        <v>421</v>
      </c>
      <c r="C187" s="42">
        <f>+C125+C4</f>
        <v>15539902</v>
      </c>
      <c r="D187" s="43">
        <f aca="true" t="shared" si="54" ref="D187:AC187">+D125+D4</f>
        <v>700000</v>
      </c>
      <c r="E187" s="43">
        <f t="shared" si="54"/>
        <v>506803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3669267</v>
      </c>
      <c r="L187" s="43">
        <f t="shared" si="54"/>
        <v>0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310000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>
      <c r="A188" s="26">
        <v>5</v>
      </c>
      <c r="B188" s="27" t="s">
        <v>422</v>
      </c>
      <c r="C188" s="34">
        <f>C189+C227+C240+C253+C285</f>
        <v>0</v>
      </c>
      <c r="D188" s="35">
        <f aca="true" t="shared" si="55" ref="D188:AC188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>
      <c r="A189" s="26">
        <v>51</v>
      </c>
      <c r="B189" s="27" t="s">
        <v>423</v>
      </c>
      <c r="C189" s="34">
        <f>C190+C195+C198+C202+C203+C210+C215+C223</f>
        <v>0</v>
      </c>
      <c r="D189" s="35">
        <f aca="true" t="shared" si="56" ref="D189:AC189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>
      <c r="A190" s="26">
        <v>511</v>
      </c>
      <c r="B190" s="27" t="s">
        <v>424</v>
      </c>
      <c r="C190" s="34">
        <f>SUM(C191:C194)</f>
        <v>0</v>
      </c>
      <c r="D190" s="35">
        <f aca="true" t="shared" si="57" ref="D190:AC190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>
      <c r="A191" s="23">
        <v>5113</v>
      </c>
      <c r="B191" s="24" t="s">
        <v>300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>
      <c r="A192" s="23">
        <v>5114</v>
      </c>
      <c r="B192" s="24" t="s">
        <v>301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>
      <c r="A193" s="23">
        <v>5115</v>
      </c>
      <c r="B193" s="24" t="s">
        <v>302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>
      <c r="A194" s="23">
        <v>5116</v>
      </c>
      <c r="B194" s="24" t="s">
        <v>303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>
      <c r="A195" s="26">
        <v>512</v>
      </c>
      <c r="B195" s="27" t="s">
        <v>425</v>
      </c>
      <c r="C195" s="47">
        <f>SUM(C196+C197)</f>
        <v>0</v>
      </c>
      <c r="D195" s="180">
        <f aca="true" t="shared" si="58" ref="D195:AC195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>
      <c r="A196" s="23">
        <v>5121</v>
      </c>
      <c r="B196" s="24" t="s">
        <v>304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>
      <c r="A197" s="23">
        <v>5122</v>
      </c>
      <c r="B197" s="24" t="s">
        <v>305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>
      <c r="A198" s="26">
        <v>513</v>
      </c>
      <c r="B198" s="27" t="s">
        <v>426</v>
      </c>
      <c r="C198" s="34">
        <f>SUM(C199+C200+C201)</f>
        <v>0</v>
      </c>
      <c r="D198" s="35">
        <f aca="true" t="shared" si="59" ref="D198:AC198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>
      <c r="A199" s="23">
        <v>5132</v>
      </c>
      <c r="B199" s="24" t="s">
        <v>306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>
      <c r="A200" s="23">
        <v>5133</v>
      </c>
      <c r="B200" s="24" t="s">
        <v>307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>
      <c r="A201" s="23">
        <v>5134</v>
      </c>
      <c r="B201" s="24" t="s">
        <v>308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>
      <c r="A202" s="26">
        <v>514</v>
      </c>
      <c r="B202" s="27" t="s">
        <v>427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>
      <c r="A203" s="26">
        <v>515</v>
      </c>
      <c r="B203" s="27" t="s">
        <v>428</v>
      </c>
      <c r="C203" s="34">
        <f>SUM(C204+C205+C206+C207+C208+C209)</f>
        <v>0</v>
      </c>
      <c r="D203" s="35">
        <f aca="true" t="shared" si="60" ref="D203:AC203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>
      <c r="A204" s="23">
        <v>5153</v>
      </c>
      <c r="B204" s="24" t="s">
        <v>309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>
      <c r="A205" s="23">
        <v>5154</v>
      </c>
      <c r="B205" s="24" t="s">
        <v>310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>
      <c r="A206" s="23">
        <v>5155</v>
      </c>
      <c r="B206" s="24" t="s">
        <v>311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>
      <c r="A207" s="23">
        <v>5156</v>
      </c>
      <c r="B207" s="24" t="s">
        <v>312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>
      <c r="A208" s="23">
        <v>5157</v>
      </c>
      <c r="B208" s="24" t="s">
        <v>313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>
      <c r="A209" s="23">
        <v>5158</v>
      </c>
      <c r="B209" s="24" t="s">
        <v>314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>
      <c r="A210" s="26">
        <v>516</v>
      </c>
      <c r="B210" s="27" t="s">
        <v>429</v>
      </c>
      <c r="C210" s="34">
        <f>SUM(C211+C212+C213+C214)</f>
        <v>0</v>
      </c>
      <c r="D210" s="35">
        <f aca="true" t="shared" si="61" ref="D210:AC210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>
      <c r="A211" s="23">
        <v>5163</v>
      </c>
      <c r="B211" s="24" t="s">
        <v>315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>
      <c r="A212" s="23">
        <v>5164</v>
      </c>
      <c r="B212" s="24" t="s">
        <v>316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>
      <c r="A213" s="23">
        <v>5165</v>
      </c>
      <c r="B213" s="24" t="s">
        <v>317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>
      <c r="A214" s="23">
        <v>5166</v>
      </c>
      <c r="B214" s="24" t="s">
        <v>318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>
      <c r="A215" s="26">
        <v>517</v>
      </c>
      <c r="B215" s="27" t="s">
        <v>430</v>
      </c>
      <c r="C215" s="34">
        <f>SUM(C216:C222)</f>
        <v>0</v>
      </c>
      <c r="D215" s="35">
        <f aca="true" t="shared" si="62" ref="D215:AC215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>
      <c r="A216" s="23">
        <v>5171</v>
      </c>
      <c r="B216" s="24" t="s">
        <v>319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>
      <c r="A217" s="23">
        <v>5172</v>
      </c>
      <c r="B217" s="24" t="s">
        <v>320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>
      <c r="A218" s="23">
        <v>5173</v>
      </c>
      <c r="B218" s="24" t="s">
        <v>321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>
      <c r="A219" s="23">
        <v>5174</v>
      </c>
      <c r="B219" s="24" t="s">
        <v>322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>
      <c r="A220" s="23">
        <v>5175</v>
      </c>
      <c r="B220" s="24" t="s">
        <v>323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>
      <c r="A221" s="23">
        <v>5176</v>
      </c>
      <c r="B221" s="24" t="s">
        <v>324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>
      <c r="A222" s="23">
        <v>5177</v>
      </c>
      <c r="B222" s="24" t="s">
        <v>325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>
      <c r="A223" s="26" t="s">
        <v>326</v>
      </c>
      <c r="B223" s="27" t="s">
        <v>431</v>
      </c>
      <c r="C223" s="34">
        <f>SUM(C224+C225+C226)</f>
        <v>0</v>
      </c>
      <c r="D223" s="35">
        <f aca="true" t="shared" si="63" ref="D223:AC22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>
      <c r="A224" s="23" t="s">
        <v>327</v>
      </c>
      <c r="B224" s="24" t="s">
        <v>328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>
      <c r="A225" s="23" t="s">
        <v>329</v>
      </c>
      <c r="B225" s="24" t="s">
        <v>330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>
      <c r="A226" s="23" t="s">
        <v>331</v>
      </c>
      <c r="B226" s="24" t="s">
        <v>332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>
      <c r="A227" s="26">
        <v>52</v>
      </c>
      <c r="B227" s="27" t="s">
        <v>432</v>
      </c>
      <c r="C227" s="34">
        <f>C228+C231+C234+C237</f>
        <v>0</v>
      </c>
      <c r="D227" s="35">
        <f aca="true" t="shared" si="64" ref="D227:AC227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>
      <c r="A228" s="26">
        <v>521</v>
      </c>
      <c r="B228" s="27" t="s">
        <v>433</v>
      </c>
      <c r="C228" s="34">
        <f>SUM(C229+C230)</f>
        <v>0</v>
      </c>
      <c r="D228" s="35">
        <f aca="true" t="shared" si="65" ref="D228:AC228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>
      <c r="A229" s="23">
        <v>5211</v>
      </c>
      <c r="B229" s="24" t="s">
        <v>333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>
      <c r="A230" s="23">
        <v>5212</v>
      </c>
      <c r="B230" s="24" t="s">
        <v>334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>
      <c r="A231" s="26">
        <v>522</v>
      </c>
      <c r="B231" s="27" t="s">
        <v>434</v>
      </c>
      <c r="C231" s="34">
        <f>SUM(C232:C233)</f>
        <v>0</v>
      </c>
      <c r="D231" s="35">
        <f aca="true" t="shared" si="66" ref="D231:AC231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>
      <c r="A234" s="26">
        <v>523</v>
      </c>
      <c r="B234" s="27" t="s">
        <v>435</v>
      </c>
      <c r="C234" s="34">
        <f>SUM(C235:C236)</f>
        <v>0</v>
      </c>
      <c r="D234" s="35">
        <f aca="true" t="shared" si="67" ref="D234:AC234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>
      <c r="A237" s="26">
        <v>524</v>
      </c>
      <c r="B237" s="27" t="s">
        <v>436</v>
      </c>
      <c r="C237" s="34">
        <f>SUM(C238:C239)</f>
        <v>0</v>
      </c>
      <c r="D237" s="35">
        <f aca="true" t="shared" si="68" ref="D237:AC237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>
      <c r="A238" s="23">
        <v>5241</v>
      </c>
      <c r="B238" s="24" t="s">
        <v>335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>
      <c r="A240" s="26">
        <v>53</v>
      </c>
      <c r="B240" s="27" t="s">
        <v>437</v>
      </c>
      <c r="C240" s="34">
        <f>C241+C245+C247+C250</f>
        <v>0</v>
      </c>
      <c r="D240" s="35">
        <f aca="true" t="shared" si="69" ref="D240:AC240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>
      <c r="A241" s="26">
        <v>531</v>
      </c>
      <c r="B241" s="27" t="s">
        <v>438</v>
      </c>
      <c r="C241" s="34">
        <f>SUM(C242:C244)</f>
        <v>0</v>
      </c>
      <c r="D241" s="35">
        <f aca="true" t="shared" si="70" ref="D241:AC241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>
      <c r="A245" s="26">
        <v>532</v>
      </c>
      <c r="B245" s="27" t="s">
        <v>184</v>
      </c>
      <c r="C245" s="34">
        <f aca="true" t="shared" si="71" ref="C245:AC245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>
      <c r="A247" s="26">
        <v>533</v>
      </c>
      <c r="B247" s="27" t="s">
        <v>439</v>
      </c>
      <c r="C247" s="34">
        <f>SUM(C248:C249)</f>
        <v>0</v>
      </c>
      <c r="D247" s="35">
        <f aca="true" t="shared" si="72" ref="D247:AC247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>
      <c r="A248" s="23">
        <v>5331</v>
      </c>
      <c r="B248" s="24" t="s">
        <v>336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>
      <c r="A249" s="23">
        <v>5332</v>
      </c>
      <c r="B249" s="24" t="s">
        <v>337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>
      <c r="A250" s="26">
        <v>534</v>
      </c>
      <c r="B250" s="27" t="s">
        <v>440</v>
      </c>
      <c r="C250" s="34">
        <f>SUM(C251+C252)</f>
        <v>0</v>
      </c>
      <c r="D250" s="35">
        <f aca="true" t="shared" si="73" ref="D250:AC250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>
      <c r="A253" s="26">
        <v>54</v>
      </c>
      <c r="B253" s="27" t="s">
        <v>441</v>
      </c>
      <c r="C253" s="34">
        <f>C254+C259+C263+C265+C272+C277</f>
        <v>0</v>
      </c>
      <c r="D253" s="35">
        <f aca="true" t="shared" si="74" ref="D253:AC253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>
      <c r="A254" s="26">
        <v>541</v>
      </c>
      <c r="B254" s="27" t="s">
        <v>442</v>
      </c>
      <c r="C254" s="34">
        <f>SUM(C255:C258)</f>
        <v>0</v>
      </c>
      <c r="D254" s="35">
        <f aca="true" t="shared" si="75" ref="D254:AC254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>
      <c r="A255" s="23">
        <v>5413</v>
      </c>
      <c r="B255" s="24" t="s">
        <v>338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>
      <c r="A256" s="23">
        <v>5414</v>
      </c>
      <c r="B256" s="24" t="s">
        <v>339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>
      <c r="A257" s="23">
        <v>5415</v>
      </c>
      <c r="B257" s="24" t="s">
        <v>340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>
      <c r="A258" s="23">
        <v>5416</v>
      </c>
      <c r="B258" s="24" t="s">
        <v>341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>
      <c r="A259" s="26">
        <v>542</v>
      </c>
      <c r="B259" s="27" t="s">
        <v>443</v>
      </c>
      <c r="C259" s="34">
        <f>SUM(C260+C261+C262)</f>
        <v>0</v>
      </c>
      <c r="D259" s="35">
        <f aca="true" t="shared" si="76" ref="D259:AC259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>
      <c r="A260" s="23">
        <v>5422</v>
      </c>
      <c r="B260" s="24" t="s">
        <v>342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>
      <c r="A261" s="23">
        <v>5423</v>
      </c>
      <c r="B261" s="24" t="s">
        <v>343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>
      <c r="A262" s="23">
        <v>5424</v>
      </c>
      <c r="B262" s="24" t="s">
        <v>344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>
      <c r="A263" s="26">
        <v>543</v>
      </c>
      <c r="B263" s="27" t="s">
        <v>444</v>
      </c>
      <c r="C263" s="34">
        <f aca="true" t="shared" si="77" ref="C263:AC263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>
      <c r="A264" s="23">
        <v>5431</v>
      </c>
      <c r="B264" s="24" t="s">
        <v>345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>
      <c r="A265" s="26">
        <v>544</v>
      </c>
      <c r="B265" s="27" t="s">
        <v>445</v>
      </c>
      <c r="C265" s="34">
        <f>SUM(C266+C267+C268+C269+C270+C271)</f>
        <v>0</v>
      </c>
      <c r="D265" s="35">
        <f aca="true" t="shared" si="78" ref="D265:AC265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>
      <c r="A266" s="23">
        <v>5443</v>
      </c>
      <c r="B266" s="24" t="s">
        <v>346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>
      <c r="A267" s="23">
        <v>5444</v>
      </c>
      <c r="B267" s="24" t="s">
        <v>347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>
      <c r="A268" s="23">
        <v>5445</v>
      </c>
      <c r="B268" s="24" t="s">
        <v>348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>
      <c r="A269" s="23">
        <v>5446</v>
      </c>
      <c r="B269" s="24" t="s">
        <v>349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>
      <c r="A270" s="23">
        <v>5447</v>
      </c>
      <c r="B270" s="24" t="s">
        <v>350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>
      <c r="A271" s="23">
        <v>5448</v>
      </c>
      <c r="B271" s="24" t="s">
        <v>351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>
      <c r="A272" s="26">
        <v>545</v>
      </c>
      <c r="B272" s="27" t="s">
        <v>446</v>
      </c>
      <c r="C272" s="34">
        <f>SUM(C273+C274+C275+C276)</f>
        <v>0</v>
      </c>
      <c r="D272" s="35">
        <f aca="true" t="shared" si="79" ref="D272:AC272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>
      <c r="A273" s="23">
        <v>5453</v>
      </c>
      <c r="B273" s="24" t="s">
        <v>352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>
      <c r="A274" s="23">
        <v>5454</v>
      </c>
      <c r="B274" s="24" t="s">
        <v>353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>
      <c r="A275" s="23">
        <v>5455</v>
      </c>
      <c r="B275" s="24" t="s">
        <v>354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>
      <c r="A276" s="23">
        <v>5456</v>
      </c>
      <c r="B276" s="24" t="s">
        <v>355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>
      <c r="A277" s="26">
        <v>547</v>
      </c>
      <c r="B277" s="27" t="s">
        <v>447</v>
      </c>
      <c r="C277" s="34">
        <f>SUM(C278:C284)</f>
        <v>0</v>
      </c>
      <c r="D277" s="39">
        <f aca="true" t="shared" si="80" ref="D277:AC277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>
      <c r="A278" s="23">
        <v>5471</v>
      </c>
      <c r="B278" s="24" t="s">
        <v>356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>
      <c r="A279" s="23">
        <v>5472</v>
      </c>
      <c r="B279" s="24" t="s">
        <v>357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>
      <c r="A280" s="23">
        <v>5473</v>
      </c>
      <c r="B280" s="24" t="s">
        <v>358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>
      <c r="A281" s="23">
        <v>5474</v>
      </c>
      <c r="B281" s="24" t="s">
        <v>359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>
      <c r="A282" s="23">
        <v>5475</v>
      </c>
      <c r="B282" s="24" t="s">
        <v>360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>
      <c r="A283" s="23">
        <v>5476</v>
      </c>
      <c r="B283" s="24" t="s">
        <v>361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>
      <c r="A284" s="23">
        <v>5477</v>
      </c>
      <c r="B284" s="24" t="s">
        <v>362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>
      <c r="A285" s="26">
        <v>55</v>
      </c>
      <c r="B285" s="27" t="s">
        <v>448</v>
      </c>
      <c r="C285" s="34">
        <f>C286+C289+C292</f>
        <v>0</v>
      </c>
      <c r="D285" s="39">
        <f aca="true" t="shared" si="81" ref="D285:AC285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>
      <c r="A286" s="26">
        <v>551</v>
      </c>
      <c r="B286" s="27" t="s">
        <v>449</v>
      </c>
      <c r="C286" s="34">
        <f>SUM(C287:C288)</f>
        <v>0</v>
      </c>
      <c r="D286" s="39">
        <f aca="true" t="shared" si="82" ref="D286:AC286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>
      <c r="A287" s="23">
        <v>5511</v>
      </c>
      <c r="B287" s="24" t="s">
        <v>363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>
      <c r="A288" s="23">
        <v>5512</v>
      </c>
      <c r="B288" s="24" t="s">
        <v>364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>
      <c r="A289" s="26">
        <v>552</v>
      </c>
      <c r="B289" s="27" t="s">
        <v>450</v>
      </c>
      <c r="C289" s="34">
        <f>SUM(C290:C291)</f>
        <v>0</v>
      </c>
      <c r="D289" s="39">
        <f aca="true" t="shared" si="83" ref="D289:AC289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>
      <c r="A290" s="23">
        <v>5521</v>
      </c>
      <c r="B290" s="24" t="s">
        <v>365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>
      <c r="A291" s="23">
        <v>5522</v>
      </c>
      <c r="B291" s="24" t="s">
        <v>366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>
      <c r="A292" s="26">
        <v>553</v>
      </c>
      <c r="B292" s="27" t="s">
        <v>451</v>
      </c>
      <c r="C292" s="34">
        <f>SUM(C293:C294)</f>
        <v>0</v>
      </c>
      <c r="D292" s="39">
        <f aca="true" t="shared" si="84" ref="D292:AC292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>
      <c r="A293" s="23">
        <v>5531</v>
      </c>
      <c r="B293" s="24" t="s">
        <v>367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>
      <c r="A294" s="50">
        <v>5532</v>
      </c>
      <c r="B294" s="51" t="s">
        <v>368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>
      <c r="A295" s="59"/>
      <c r="B295" s="60" t="s">
        <v>452</v>
      </c>
      <c r="C295" s="61">
        <f>+C188+C187</f>
        <v>15539902</v>
      </c>
      <c r="D295" s="183">
        <f aca="true" t="shared" si="85" ref="D295:AC295">+D188+D187</f>
        <v>700000</v>
      </c>
      <c r="E295" s="62">
        <f t="shared" si="85"/>
        <v>506803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3669267</v>
      </c>
      <c r="L295" s="65">
        <f t="shared" si="85"/>
        <v>0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310000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</dataValidations>
  <printOptions/>
  <pageMargins left="0.2" right="0.17" top="0.7480314960629921" bottom="0.61" header="0.38" footer="0.31496062992125984"/>
  <pageSetup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zoomScale="90" zoomScaleNormal="90" zoomScalePageLayoutView="0" workbookViewId="0" topLeftCell="A1">
      <pane xSplit="2" ySplit="3" topLeftCell="C28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48" sqref="H148"/>
    </sheetView>
  </sheetViews>
  <sheetFormatPr defaultColWidth="9.140625" defaultRowHeight="15"/>
  <cols>
    <col min="1" max="1" width="5.8515625" style="2" customWidth="1"/>
    <col min="2" max="2" width="46.7109375" style="2" customWidth="1"/>
    <col min="3" max="3" width="13.851562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 customWidth="1"/>
  </cols>
  <sheetData>
    <row r="1" ht="15.75" thickBot="1">
      <c r="S1" s="188"/>
    </row>
    <row r="2" spans="1:29" s="5" customFormat="1" ht="15" customHeight="1">
      <c r="A2" s="83"/>
      <c r="B2" s="84" t="s">
        <v>188</v>
      </c>
      <c r="C2" s="206" t="s">
        <v>189</v>
      </c>
      <c r="D2" s="207"/>
      <c r="E2" s="207"/>
      <c r="F2" s="207"/>
      <c r="G2" s="207"/>
      <c r="H2" s="207"/>
      <c r="I2" s="207"/>
      <c r="J2" s="208"/>
      <c r="K2" s="206" t="s">
        <v>657</v>
      </c>
      <c r="L2" s="207"/>
      <c r="M2" s="207"/>
      <c r="N2" s="207"/>
      <c r="O2" s="207"/>
      <c r="P2" s="207"/>
      <c r="Q2" s="207"/>
      <c r="R2" s="208"/>
      <c r="S2" s="206" t="s">
        <v>190</v>
      </c>
      <c r="T2" s="207"/>
      <c r="U2" s="207"/>
      <c r="V2" s="207"/>
      <c r="W2" s="207"/>
      <c r="X2" s="207"/>
      <c r="Y2" s="207"/>
      <c r="Z2" s="207"/>
      <c r="AA2" s="207"/>
      <c r="AB2" s="207"/>
      <c r="AC2" s="208"/>
    </row>
    <row r="3" spans="1:29" ht="34.5" thickBot="1">
      <c r="A3" s="78" t="s">
        <v>0</v>
      </c>
      <c r="B3" s="79" t="s">
        <v>1</v>
      </c>
      <c r="C3" s="182" t="s">
        <v>651</v>
      </c>
      <c r="D3" s="179" t="s">
        <v>453</v>
      </c>
      <c r="E3" s="80" t="s">
        <v>454</v>
      </c>
      <c r="F3" s="80" t="str">
        <f>N3</f>
        <v>Plan - izvor 51</v>
      </c>
      <c r="G3" s="80" t="s">
        <v>625</v>
      </c>
      <c r="H3" s="80" t="s">
        <v>455</v>
      </c>
      <c r="I3" s="80" t="s">
        <v>456</v>
      </c>
      <c r="J3" s="81" t="s">
        <v>457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626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652</v>
      </c>
      <c r="U3" s="179" t="s">
        <v>453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649</v>
      </c>
      <c r="Z3" s="80" t="s">
        <v>650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>
      <c r="A4" s="69">
        <v>3</v>
      </c>
      <c r="B4" s="70" t="s">
        <v>370</v>
      </c>
      <c r="C4" s="185">
        <f>C5+C17+C51+C70+C78+C96+C105</f>
        <v>15727935</v>
      </c>
      <c r="D4" s="71">
        <f aca="true" t="shared" si="0" ref="D4:AC4">D5+D17+D51+D70+D78+D96+D105</f>
        <v>700000</v>
      </c>
      <c r="E4" s="71">
        <f t="shared" si="0"/>
        <v>360427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3669067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>
      <c r="A5" s="26">
        <v>31</v>
      </c>
      <c r="B5" s="27" t="s">
        <v>371</v>
      </c>
      <c r="C5" s="28">
        <f>C6+C11+C13</f>
        <v>13976484</v>
      </c>
      <c r="D5" s="29">
        <f aca="true" t="shared" si="1" ref="D5:AC5">D6+D11+D13</f>
        <v>315187</v>
      </c>
      <c r="E5" s="29">
        <f t="shared" si="1"/>
        <v>103553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3230619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>
      <c r="A6" s="26">
        <v>311</v>
      </c>
      <c r="B6" s="27" t="s">
        <v>372</v>
      </c>
      <c r="C6" s="28">
        <f>SUM(C7+C8+C9+C10)</f>
        <v>11925732</v>
      </c>
      <c r="D6" s="29">
        <f aca="true" t="shared" si="2" ref="D6:AC6">SUM(D7+D8+D9+D10)</f>
        <v>273600</v>
      </c>
      <c r="E6" s="29">
        <f t="shared" si="2"/>
        <v>88356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3180408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>
      <c r="A7" s="23">
        <v>3111</v>
      </c>
      <c r="B7" s="24" t="s">
        <v>191</v>
      </c>
      <c r="C7" s="22">
        <v>11925732</v>
      </c>
      <c r="D7" s="16">
        <v>273600</v>
      </c>
      <c r="E7" s="16">
        <v>88356</v>
      </c>
      <c r="F7" s="16"/>
      <c r="G7" s="16"/>
      <c r="H7" s="16"/>
      <c r="I7" s="16"/>
      <c r="J7" s="19"/>
      <c r="K7" s="16">
        <v>3180408</v>
      </c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>
      <c r="A8" s="23">
        <v>3112</v>
      </c>
      <c r="B8" s="24" t="s">
        <v>192</v>
      </c>
      <c r="C8" s="22"/>
      <c r="D8" s="16"/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>
      <c r="A9" s="23">
        <v>3113</v>
      </c>
      <c r="B9" s="24" t="s">
        <v>193</v>
      </c>
      <c r="C9" s="22"/>
      <c r="D9" s="16"/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>
      <c r="A10" s="23">
        <v>3114</v>
      </c>
      <c r="B10" s="24" t="s">
        <v>194</v>
      </c>
      <c r="C10" s="22"/>
      <c r="D10" s="16"/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>
      <c r="A11" s="26">
        <v>312</v>
      </c>
      <c r="B11" s="27" t="s">
        <v>373</v>
      </c>
      <c r="C11" s="28">
        <f aca="true" t="shared" si="3" ref="C11:AC11">C12</f>
        <v>0</v>
      </c>
      <c r="D11" s="29">
        <f t="shared" si="3"/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>
      <c r="A12" s="23">
        <v>3121</v>
      </c>
      <c r="B12" s="24" t="s">
        <v>195</v>
      </c>
      <c r="C12" s="22"/>
      <c r="D12" s="16"/>
      <c r="E12" s="16"/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>
      <c r="A13" s="26">
        <v>313</v>
      </c>
      <c r="B13" s="27" t="s">
        <v>374</v>
      </c>
      <c r="C13" s="28">
        <f>SUM(C14+C15+C16)</f>
        <v>2050752</v>
      </c>
      <c r="D13" s="29">
        <f aca="true" t="shared" si="4" ref="D13:AC13">SUM(D14+D15+D16)</f>
        <v>41587</v>
      </c>
      <c r="E13" s="29">
        <f t="shared" si="4"/>
        <v>15197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50211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>
      <c r="A14" s="23">
        <v>3131</v>
      </c>
      <c r="B14" s="24" t="s">
        <v>196</v>
      </c>
      <c r="C14" s="22"/>
      <c r="D14" s="16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>
      <c r="A15" s="23">
        <v>3132</v>
      </c>
      <c r="B15" s="24" t="s">
        <v>197</v>
      </c>
      <c r="C15" s="22">
        <v>1848492</v>
      </c>
      <c r="D15" s="16">
        <v>36936</v>
      </c>
      <c r="E15" s="16">
        <v>13695</v>
      </c>
      <c r="F15" s="16"/>
      <c r="G15" s="16"/>
      <c r="H15" s="16"/>
      <c r="I15" s="16"/>
      <c r="J15" s="19"/>
      <c r="K15" s="16">
        <v>44831</v>
      </c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>
      <c r="A16" s="23">
        <v>3133</v>
      </c>
      <c r="B16" s="24" t="s">
        <v>44</v>
      </c>
      <c r="C16" s="22">
        <v>202260</v>
      </c>
      <c r="D16" s="16">
        <v>4651</v>
      </c>
      <c r="E16" s="16">
        <v>1502</v>
      </c>
      <c r="F16" s="16"/>
      <c r="G16" s="16"/>
      <c r="H16" s="16"/>
      <c r="I16" s="16"/>
      <c r="J16" s="19"/>
      <c r="K16" s="16">
        <v>5380</v>
      </c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>
      <c r="A17" s="26">
        <v>32</v>
      </c>
      <c r="B17" s="27" t="s">
        <v>375</v>
      </c>
      <c r="C17" s="28">
        <f>C18+C23+C31+C41+C43</f>
        <v>1751451</v>
      </c>
      <c r="D17" s="29">
        <f aca="true" t="shared" si="5" ref="D17:AC17">D18+D23+D31+D41+D43</f>
        <v>384813</v>
      </c>
      <c r="E17" s="29">
        <f t="shared" si="5"/>
        <v>226874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438448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>
      <c r="A18" s="26">
        <v>321</v>
      </c>
      <c r="B18" s="27" t="s">
        <v>376</v>
      </c>
      <c r="C18" s="28">
        <f>SUM(C19+C20+C21+C22)</f>
        <v>306191</v>
      </c>
      <c r="D18" s="29">
        <f aca="true" t="shared" si="6" ref="D18:AC18">SUM(D19+D20+D21+D22)</f>
        <v>60000</v>
      </c>
      <c r="E18" s="29">
        <f t="shared" si="6"/>
        <v>139810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72448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>
      <c r="A19" s="23">
        <v>3211</v>
      </c>
      <c r="B19" s="24" t="s">
        <v>198</v>
      </c>
      <c r="C19" s="22">
        <v>81979</v>
      </c>
      <c r="D19" s="16">
        <v>60000</v>
      </c>
      <c r="E19" s="16">
        <v>4800</v>
      </c>
      <c r="F19" s="16"/>
      <c r="G19" s="16"/>
      <c r="H19" s="16"/>
      <c r="I19" s="16"/>
      <c r="J19" s="19"/>
      <c r="K19" s="16">
        <v>65448</v>
      </c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>
      <c r="A20" s="23">
        <v>3212</v>
      </c>
      <c r="B20" s="24" t="s">
        <v>199</v>
      </c>
      <c r="C20" s="22">
        <v>204708</v>
      </c>
      <c r="D20" s="16"/>
      <c r="E20" s="16">
        <v>112610</v>
      </c>
      <c r="F20" s="16"/>
      <c r="G20" s="16"/>
      <c r="H20" s="16"/>
      <c r="I20" s="16"/>
      <c r="J20" s="19"/>
      <c r="K20" s="16">
        <v>7000</v>
      </c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>
      <c r="A21" s="23">
        <v>3213</v>
      </c>
      <c r="B21" s="24" t="s">
        <v>200</v>
      </c>
      <c r="C21" s="22">
        <v>19504</v>
      </c>
      <c r="D21" s="16"/>
      <c r="E21" s="16">
        <v>22400</v>
      </c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>
      <c r="A22" s="23">
        <v>3214</v>
      </c>
      <c r="B22" s="24" t="s">
        <v>201</v>
      </c>
      <c r="C22" s="22"/>
      <c r="D22" s="16"/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>
      <c r="A23" s="26">
        <v>322</v>
      </c>
      <c r="B23" s="27" t="s">
        <v>377</v>
      </c>
      <c r="C23" s="28">
        <f>SUM(C24+C25+C26+C27+C28+C29+C30)</f>
        <v>304511</v>
      </c>
      <c r="D23" s="29">
        <f aca="true" t="shared" si="7" ref="D23:AC23">SUM(D24+D25+D26+D27+D28+D29+D30)</f>
        <v>12000</v>
      </c>
      <c r="E23" s="29">
        <f t="shared" si="7"/>
        <v>6500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2000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>
      <c r="A24" s="23">
        <v>3221</v>
      </c>
      <c r="B24" s="24" t="s">
        <v>202</v>
      </c>
      <c r="C24" s="22">
        <v>75584</v>
      </c>
      <c r="D24" s="16">
        <v>12000</v>
      </c>
      <c r="E24" s="16">
        <v>6500</v>
      </c>
      <c r="F24" s="16"/>
      <c r="G24" s="16"/>
      <c r="H24" s="16"/>
      <c r="I24" s="16"/>
      <c r="J24" s="19"/>
      <c r="K24" s="16">
        <v>2000</v>
      </c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>
      <c r="A25" s="23">
        <v>3222</v>
      </c>
      <c r="B25" s="24" t="s">
        <v>203</v>
      </c>
      <c r="C25" s="22"/>
      <c r="D25" s="16"/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>
      <c r="A26" s="23">
        <v>3223</v>
      </c>
      <c r="B26" s="24" t="s">
        <v>204</v>
      </c>
      <c r="C26" s="22">
        <v>195227</v>
      </c>
      <c r="D26" s="16"/>
      <c r="E26" s="16"/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>
      <c r="A27" s="23">
        <v>3224</v>
      </c>
      <c r="B27" s="24" t="s">
        <v>205</v>
      </c>
      <c r="C27" s="22">
        <v>19072</v>
      </c>
      <c r="D27" s="16"/>
      <c r="E27" s="16"/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>
      <c r="A28" s="23">
        <v>3225</v>
      </c>
      <c r="B28" s="24" t="s">
        <v>206</v>
      </c>
      <c r="C28" s="22">
        <v>14628</v>
      </c>
      <c r="D28" s="16"/>
      <c r="E28" s="16"/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>
      <c r="A29" s="23">
        <v>3226</v>
      </c>
      <c r="B29" s="24" t="s">
        <v>207</v>
      </c>
      <c r="C29" s="22"/>
      <c r="D29" s="16"/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>
      <c r="A30" s="23">
        <v>3227</v>
      </c>
      <c r="B30" s="24" t="s">
        <v>208</v>
      </c>
      <c r="C30" s="22"/>
      <c r="D30" s="16"/>
      <c r="E30" s="16"/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>
      <c r="A31" s="26">
        <v>323</v>
      </c>
      <c r="B31" s="27" t="s">
        <v>378</v>
      </c>
      <c r="C31" s="34">
        <f>SUM(C32+C33+C34+C35+C36+C37+C38+C39+C40)</f>
        <v>998519</v>
      </c>
      <c r="D31" s="35">
        <f aca="true" t="shared" si="8" ref="D31:AC31">SUM(D32+D33+D34+D35+D36+D37+D38+D39+D40)</f>
        <v>312813</v>
      </c>
      <c r="E31" s="35">
        <f t="shared" si="8"/>
        <v>74564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352000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>
      <c r="A32" s="23">
        <v>3231</v>
      </c>
      <c r="B32" s="24" t="s">
        <v>209</v>
      </c>
      <c r="C32" s="22">
        <v>175536</v>
      </c>
      <c r="D32" s="16"/>
      <c r="E32" s="16"/>
      <c r="F32" s="16"/>
      <c r="G32" s="16"/>
      <c r="H32" s="16"/>
      <c r="I32" s="16"/>
      <c r="J32" s="19"/>
      <c r="K32" s="16">
        <v>25000</v>
      </c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>
      <c r="A33" s="23">
        <v>3232</v>
      </c>
      <c r="B33" s="24" t="s">
        <v>210</v>
      </c>
      <c r="C33" s="22">
        <v>32808</v>
      </c>
      <c r="D33" s="16"/>
      <c r="E33" s="16"/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>
      <c r="A34" s="23">
        <v>3233</v>
      </c>
      <c r="B34" s="24" t="s">
        <v>211</v>
      </c>
      <c r="C34" s="22">
        <v>9752</v>
      </c>
      <c r="D34" s="16"/>
      <c r="E34" s="16"/>
      <c r="F34" s="16"/>
      <c r="G34" s="16"/>
      <c r="H34" s="16"/>
      <c r="I34" s="16"/>
      <c r="J34" s="19"/>
      <c r="K34" s="16">
        <v>4000</v>
      </c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>
      <c r="A35" s="23">
        <v>3234</v>
      </c>
      <c r="B35" s="24" t="s">
        <v>212</v>
      </c>
      <c r="C35" s="22">
        <v>107272</v>
      </c>
      <c r="D35" s="16"/>
      <c r="E35" s="16"/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>
      <c r="A36" s="23">
        <v>3235</v>
      </c>
      <c r="B36" s="24" t="s">
        <v>213</v>
      </c>
      <c r="C36" s="22">
        <v>341320</v>
      </c>
      <c r="D36" s="16"/>
      <c r="E36" s="16"/>
      <c r="F36" s="16"/>
      <c r="G36" s="16"/>
      <c r="H36" s="16"/>
      <c r="I36" s="16"/>
      <c r="J36" s="19"/>
      <c r="K36" s="16"/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>
      <c r="A37" s="23">
        <v>3236</v>
      </c>
      <c r="B37" s="24" t="s">
        <v>214</v>
      </c>
      <c r="C37" s="22">
        <v>19504</v>
      </c>
      <c r="D37" s="16"/>
      <c r="E37" s="16"/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>
      <c r="A38" s="23">
        <v>3237</v>
      </c>
      <c r="B38" s="24" t="s">
        <v>215</v>
      </c>
      <c r="C38" s="22">
        <v>144878</v>
      </c>
      <c r="D38" s="16">
        <v>306813</v>
      </c>
      <c r="E38" s="16">
        <v>23630</v>
      </c>
      <c r="F38" s="16"/>
      <c r="G38" s="16"/>
      <c r="H38" s="16"/>
      <c r="I38" s="16"/>
      <c r="J38" s="19"/>
      <c r="K38" s="16">
        <v>140000</v>
      </c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>
      <c r="A39" s="23">
        <v>3238</v>
      </c>
      <c r="B39" s="24" t="s">
        <v>216</v>
      </c>
      <c r="C39" s="22">
        <v>102396</v>
      </c>
      <c r="D39" s="16">
        <v>6000</v>
      </c>
      <c r="E39" s="16">
        <v>44934</v>
      </c>
      <c r="F39" s="16"/>
      <c r="G39" s="16"/>
      <c r="H39" s="16"/>
      <c r="I39" s="16"/>
      <c r="J39" s="19"/>
      <c r="K39" s="16">
        <v>67000</v>
      </c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>
      <c r="A40" s="23">
        <v>3239</v>
      </c>
      <c r="B40" s="24" t="s">
        <v>217</v>
      </c>
      <c r="C40" s="22">
        <v>65053</v>
      </c>
      <c r="D40" s="16"/>
      <c r="E40" s="16">
        <v>6000</v>
      </c>
      <c r="F40" s="16"/>
      <c r="G40" s="16"/>
      <c r="H40" s="16"/>
      <c r="I40" s="16"/>
      <c r="J40" s="19"/>
      <c r="K40" s="16">
        <v>116000</v>
      </c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>
      <c r="A41" s="26">
        <v>324</v>
      </c>
      <c r="B41" s="27" t="s">
        <v>379</v>
      </c>
      <c r="C41" s="34">
        <f aca="true" t="shared" si="9" ref="C41:AC41">C42</f>
        <v>0</v>
      </c>
      <c r="D41" s="35">
        <f t="shared" si="9"/>
        <v>0</v>
      </c>
      <c r="E41" s="35">
        <f t="shared" si="9"/>
        <v>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>
      <c r="A42" s="23">
        <v>3241</v>
      </c>
      <c r="B42" s="24" t="s">
        <v>218</v>
      </c>
      <c r="C42" s="22"/>
      <c r="D42" s="16"/>
      <c r="E42" s="16"/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>
      <c r="A43" s="26">
        <v>329</v>
      </c>
      <c r="B43" s="27" t="s">
        <v>226</v>
      </c>
      <c r="C43" s="34">
        <f>SUM(C44+C45+C46+C47+C48+C49+C50)</f>
        <v>142230</v>
      </c>
      <c r="D43" s="35">
        <f aca="true" t="shared" si="10" ref="D43:AC43">SUM(D44+D45+D46+D47+D48+D49+D50)</f>
        <v>0</v>
      </c>
      <c r="E43" s="35">
        <f t="shared" si="10"/>
        <v>6000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12000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>
      <c r="A44" s="23">
        <v>3291</v>
      </c>
      <c r="B44" s="24" t="s">
        <v>219</v>
      </c>
      <c r="C44" s="22">
        <v>52660</v>
      </c>
      <c r="D44" s="16"/>
      <c r="E44" s="16"/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>
      <c r="A45" s="23">
        <v>3292</v>
      </c>
      <c r="B45" s="24" t="s">
        <v>220</v>
      </c>
      <c r="C45" s="22">
        <v>14628</v>
      </c>
      <c r="D45" s="16"/>
      <c r="E45" s="16"/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>
      <c r="A46" s="23">
        <v>3293</v>
      </c>
      <c r="B46" s="24" t="s">
        <v>221</v>
      </c>
      <c r="C46" s="22">
        <v>53636</v>
      </c>
      <c r="D46" s="16"/>
      <c r="E46" s="16">
        <v>6000</v>
      </c>
      <c r="F46" s="16"/>
      <c r="G46" s="16"/>
      <c r="H46" s="16"/>
      <c r="I46" s="16"/>
      <c r="J46" s="19"/>
      <c r="K46" s="16">
        <v>10000</v>
      </c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>
      <c r="A47" s="23">
        <v>3294</v>
      </c>
      <c r="B47" s="24" t="s">
        <v>222</v>
      </c>
      <c r="C47" s="22">
        <v>2438</v>
      </c>
      <c r="D47" s="16"/>
      <c r="E47" s="16"/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>
      <c r="A48" s="23">
        <v>3295</v>
      </c>
      <c r="B48" s="24" t="s">
        <v>223</v>
      </c>
      <c r="C48" s="22"/>
      <c r="D48" s="16"/>
      <c r="E48" s="16"/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>
      <c r="A49" s="23" t="s">
        <v>224</v>
      </c>
      <c r="B49" s="24" t="s">
        <v>225</v>
      </c>
      <c r="C49" s="22"/>
      <c r="D49" s="16"/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>
      <c r="A50" s="23">
        <v>3299</v>
      </c>
      <c r="B50" s="24" t="s">
        <v>226</v>
      </c>
      <c r="C50" s="22">
        <v>18868</v>
      </c>
      <c r="D50" s="16"/>
      <c r="E50" s="16"/>
      <c r="F50" s="16"/>
      <c r="G50" s="16"/>
      <c r="H50" s="16"/>
      <c r="I50" s="16"/>
      <c r="J50" s="19"/>
      <c r="K50" s="16">
        <v>2000</v>
      </c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>
      <c r="A51" s="26">
        <v>34</v>
      </c>
      <c r="B51" s="27" t="s">
        <v>380</v>
      </c>
      <c r="C51" s="34">
        <f>C52+C57+C65</f>
        <v>0</v>
      </c>
      <c r="D51" s="35">
        <f aca="true" t="shared" si="11" ref="D51:AC51">D52+D57+D65</f>
        <v>0</v>
      </c>
      <c r="E51" s="35">
        <f t="shared" si="11"/>
        <v>0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>
      <c r="A52" s="26">
        <v>341</v>
      </c>
      <c r="B52" s="27" t="s">
        <v>381</v>
      </c>
      <c r="C52" s="34">
        <f>SUM(C53+C54+C55+C56)</f>
        <v>0</v>
      </c>
      <c r="D52" s="35">
        <f aca="true" t="shared" si="12" ref="D52:AC5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>
      <c r="A53" s="23">
        <v>3411</v>
      </c>
      <c r="B53" s="24" t="s">
        <v>227</v>
      </c>
      <c r="C53" s="22"/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>
      <c r="A54" s="23">
        <v>3412</v>
      </c>
      <c r="B54" s="24" t="s">
        <v>228</v>
      </c>
      <c r="C54" s="22"/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>
      <c r="A55" s="23">
        <v>3413</v>
      </c>
      <c r="B55" s="24" t="s">
        <v>229</v>
      </c>
      <c r="C55" s="22"/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>
      <c r="A56" s="23">
        <v>3419</v>
      </c>
      <c r="B56" s="24" t="s">
        <v>68</v>
      </c>
      <c r="C56" s="22"/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>
      <c r="A57" s="26">
        <v>342</v>
      </c>
      <c r="B57" s="27" t="s">
        <v>382</v>
      </c>
      <c r="C57" s="34">
        <f>SUM(C58+C59+C60+C61+C62+C63+C64)</f>
        <v>0</v>
      </c>
      <c r="D57" s="35">
        <f aca="true" t="shared" si="13" ref="D57:AC57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>
      <c r="A58" s="23">
        <v>3421</v>
      </c>
      <c r="B58" s="24" t="s">
        <v>230</v>
      </c>
      <c r="C58" s="22"/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>
      <c r="A59" s="23">
        <v>3422</v>
      </c>
      <c r="B59" s="24" t="s">
        <v>231</v>
      </c>
      <c r="C59" s="22"/>
      <c r="D59" s="16"/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>
      <c r="A60" s="23">
        <v>3423</v>
      </c>
      <c r="B60" s="24" t="s">
        <v>232</v>
      </c>
      <c r="C60" s="22"/>
      <c r="D60" s="16"/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>
      <c r="A61" s="23">
        <v>3425</v>
      </c>
      <c r="B61" s="24" t="s">
        <v>233</v>
      </c>
      <c r="C61" s="22"/>
      <c r="D61" s="16"/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>
      <c r="A62" s="23">
        <v>3426</v>
      </c>
      <c r="B62" s="24" t="s">
        <v>234</v>
      </c>
      <c r="C62" s="22"/>
      <c r="D62" s="16"/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>
      <c r="A63" s="23">
        <v>3427</v>
      </c>
      <c r="B63" s="24" t="s">
        <v>235</v>
      </c>
      <c r="C63" s="22"/>
      <c r="D63" s="16"/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>
      <c r="A64" s="23">
        <v>3428</v>
      </c>
      <c r="B64" s="24" t="s">
        <v>236</v>
      </c>
      <c r="C64" s="22"/>
      <c r="D64" s="16"/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>
      <c r="A65" s="26">
        <v>343</v>
      </c>
      <c r="B65" s="27" t="s">
        <v>383</v>
      </c>
      <c r="C65" s="34">
        <f>SUM(C66+C67+C68+C69)</f>
        <v>0</v>
      </c>
      <c r="D65" s="35">
        <f aca="true" t="shared" si="14" ref="D65:AC65">SUM(D66+D67+D68+D69)</f>
        <v>0</v>
      </c>
      <c r="E65" s="35">
        <f t="shared" si="14"/>
        <v>0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>
      <c r="A66" s="23">
        <v>3431</v>
      </c>
      <c r="B66" s="24" t="s">
        <v>237</v>
      </c>
      <c r="C66" s="22"/>
      <c r="D66" s="16"/>
      <c r="E66" s="16"/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>
      <c r="A67" s="23">
        <v>3432</v>
      </c>
      <c r="B67" s="24" t="s">
        <v>238</v>
      </c>
      <c r="C67" s="22"/>
      <c r="D67" s="16"/>
      <c r="E67" s="16"/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>
      <c r="A68" s="23">
        <v>3433</v>
      </c>
      <c r="B68" s="24" t="s">
        <v>239</v>
      </c>
      <c r="C68" s="22"/>
      <c r="D68" s="16"/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>
      <c r="A69" s="23">
        <v>3434</v>
      </c>
      <c r="B69" s="24" t="s">
        <v>240</v>
      </c>
      <c r="C69" s="22"/>
      <c r="D69" s="16"/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>
      <c r="A70" s="26">
        <v>35</v>
      </c>
      <c r="B70" s="27" t="s">
        <v>384</v>
      </c>
      <c r="C70" s="34">
        <f>C71+C74</f>
        <v>0</v>
      </c>
      <c r="D70" s="35">
        <f aca="true" t="shared" si="15" ref="D70:AC70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>
      <c r="A71" s="26">
        <v>351</v>
      </c>
      <c r="B71" s="27" t="s">
        <v>385</v>
      </c>
      <c r="C71" s="34">
        <f>SUM(C72+C73)</f>
        <v>0</v>
      </c>
      <c r="D71" s="35">
        <f aca="true" t="shared" si="16" ref="D71:AC71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>
      <c r="A72" s="23">
        <v>3511</v>
      </c>
      <c r="B72" s="24" t="s">
        <v>241</v>
      </c>
      <c r="C72" s="22"/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>
      <c r="A73" s="23">
        <v>3512</v>
      </c>
      <c r="B73" s="24" t="s">
        <v>242</v>
      </c>
      <c r="C73" s="22"/>
      <c r="D73" s="16"/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>
      <c r="A74" s="26">
        <v>352</v>
      </c>
      <c r="B74" s="27" t="s">
        <v>386</v>
      </c>
      <c r="C74" s="34">
        <f>SUM(C75+C76+C77)</f>
        <v>0</v>
      </c>
      <c r="D74" s="35">
        <f aca="true" t="shared" si="17" ref="D74:AC74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>
      <c r="A75" s="23">
        <v>3521</v>
      </c>
      <c r="B75" s="24" t="s">
        <v>243</v>
      </c>
      <c r="C75" s="22"/>
      <c r="D75" s="16"/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>
      <c r="A76" s="23">
        <v>3522</v>
      </c>
      <c r="B76" s="24" t="s">
        <v>244</v>
      </c>
      <c r="C76" s="22"/>
      <c r="D76" s="16"/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>
      <c r="A77" s="23">
        <v>3523</v>
      </c>
      <c r="B77" s="24" t="s">
        <v>245</v>
      </c>
      <c r="C77" s="22"/>
      <c r="D77" s="16"/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>
      <c r="A78" s="26">
        <v>36</v>
      </c>
      <c r="B78" s="27" t="s">
        <v>387</v>
      </c>
      <c r="C78" s="34">
        <f>C79+C82+C85+C88+C91+C93</f>
        <v>0</v>
      </c>
      <c r="D78" s="35">
        <f aca="true" t="shared" si="18" ref="D78:AC7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>
      <c r="A79" s="26">
        <v>361</v>
      </c>
      <c r="B79" s="27" t="s">
        <v>388</v>
      </c>
      <c r="C79" s="34">
        <f>SUM(C80+C81)</f>
        <v>0</v>
      </c>
      <c r="D79" s="35">
        <f aca="true" t="shared" si="19" ref="D79:AC7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>
      <c r="A80" s="23">
        <v>3611</v>
      </c>
      <c r="B80" s="24" t="s">
        <v>246</v>
      </c>
      <c r="C80" s="22"/>
      <c r="D80" s="16"/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>
      <c r="A81" s="23">
        <v>3612</v>
      </c>
      <c r="B81" s="24" t="s">
        <v>247</v>
      </c>
      <c r="C81" s="22"/>
      <c r="D81" s="16"/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>
      <c r="A82" s="26">
        <v>362</v>
      </c>
      <c r="B82" s="27" t="s">
        <v>389</v>
      </c>
      <c r="C82" s="34">
        <f>SUM(C83+C84)</f>
        <v>0</v>
      </c>
      <c r="D82" s="35">
        <f aca="true" t="shared" si="20" ref="D82:AC82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>
      <c r="A83" s="23">
        <v>3621</v>
      </c>
      <c r="B83" s="24" t="s">
        <v>248</v>
      </c>
      <c r="C83" s="22"/>
      <c r="D83" s="16"/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>
      <c r="A84" s="23">
        <v>3622</v>
      </c>
      <c r="B84" s="24" t="s">
        <v>249</v>
      </c>
      <c r="C84" s="22"/>
      <c r="D84" s="16"/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>
      <c r="A85" s="26">
        <v>363</v>
      </c>
      <c r="B85" s="27" t="s">
        <v>390</v>
      </c>
      <c r="C85" s="34">
        <f>SUM(C86+C87)</f>
        <v>0</v>
      </c>
      <c r="D85" s="35">
        <f aca="true" t="shared" si="21" ref="D85:AC85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>
      <c r="A86" s="23">
        <v>3631</v>
      </c>
      <c r="B86" s="24" t="s">
        <v>250</v>
      </c>
      <c r="C86" s="22"/>
      <c r="D86" s="16"/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>
      <c r="A87" s="23">
        <v>3632</v>
      </c>
      <c r="B87" s="24" t="s">
        <v>251</v>
      </c>
      <c r="C87" s="22"/>
      <c r="D87" s="16"/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>
      <c r="A88" s="26" t="s">
        <v>252</v>
      </c>
      <c r="B88" s="27" t="s">
        <v>391</v>
      </c>
      <c r="C88" s="34">
        <f>SUM(C89+C90)</f>
        <v>0</v>
      </c>
      <c r="D88" s="35">
        <f aca="true" t="shared" si="22" ref="D88:AC88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>
      <c r="A89" s="23" t="s">
        <v>253</v>
      </c>
      <c r="B89" s="24" t="s">
        <v>254</v>
      </c>
      <c r="C89" s="22"/>
      <c r="D89" s="16"/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>
      <c r="A90" s="23" t="s">
        <v>255</v>
      </c>
      <c r="B90" s="24" t="s">
        <v>256</v>
      </c>
      <c r="C90" s="22"/>
      <c r="D90" s="16"/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>
      <c r="A91" s="26" t="s">
        <v>257</v>
      </c>
      <c r="B91" s="27" t="s">
        <v>392</v>
      </c>
      <c r="C91" s="34">
        <f aca="true" t="shared" si="23" ref="C91:AC91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>
      <c r="A92" s="23" t="s">
        <v>258</v>
      </c>
      <c r="B92" s="24" t="s">
        <v>259</v>
      </c>
      <c r="C92" s="22"/>
      <c r="D92" s="16"/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>
      <c r="A93" s="26" t="s">
        <v>260</v>
      </c>
      <c r="B93" s="27" t="s">
        <v>393</v>
      </c>
      <c r="C93" s="34">
        <f>SUM(C94+C95)</f>
        <v>0</v>
      </c>
      <c r="D93" s="35">
        <f aca="true" t="shared" si="24" ref="D93:AC93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>
      <c r="A94" s="23" t="s">
        <v>261</v>
      </c>
      <c r="B94" s="24" t="s">
        <v>262</v>
      </c>
      <c r="C94" s="22"/>
      <c r="D94" s="16"/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>
      <c r="A95" s="23" t="s">
        <v>263</v>
      </c>
      <c r="B95" s="24" t="s">
        <v>264</v>
      </c>
      <c r="C95" s="22"/>
      <c r="D95" s="16"/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>
      <c r="A96" s="26">
        <v>37</v>
      </c>
      <c r="B96" s="27" t="s">
        <v>394</v>
      </c>
      <c r="C96" s="34">
        <f>C97+C102</f>
        <v>0</v>
      </c>
      <c r="D96" s="35">
        <f aca="true" t="shared" si="25" ref="D96:AC96">D97+D102</f>
        <v>0</v>
      </c>
      <c r="E96" s="35">
        <f t="shared" si="25"/>
        <v>30000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>
      <c r="A97" s="26">
        <v>371</v>
      </c>
      <c r="B97" s="27" t="s">
        <v>395</v>
      </c>
      <c r="C97" s="34">
        <f>SUM(C98+C99+C100+C101)</f>
        <v>0</v>
      </c>
      <c r="D97" s="35">
        <f aca="true" t="shared" si="26" ref="D97:AC97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>
      <c r="A98" s="23">
        <v>3711</v>
      </c>
      <c r="B98" s="24" t="s">
        <v>265</v>
      </c>
      <c r="C98" s="22"/>
      <c r="D98" s="16"/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>
      <c r="A99" s="23">
        <v>3712</v>
      </c>
      <c r="B99" s="24" t="s">
        <v>266</v>
      </c>
      <c r="C99" s="22"/>
      <c r="D99" s="16"/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>
      <c r="A100" s="23" t="s">
        <v>267</v>
      </c>
      <c r="B100" s="24" t="s">
        <v>268</v>
      </c>
      <c r="C100" s="22"/>
      <c r="D100" s="16"/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>
      <c r="A101" s="23" t="s">
        <v>269</v>
      </c>
      <c r="B101" s="24" t="s">
        <v>270</v>
      </c>
      <c r="C101" s="22"/>
      <c r="D101" s="16"/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>
      <c r="A102" s="26">
        <v>372</v>
      </c>
      <c r="B102" s="27" t="s">
        <v>396</v>
      </c>
      <c r="C102" s="34">
        <f>SUM(C103+C104)</f>
        <v>0</v>
      </c>
      <c r="D102" s="35">
        <f aca="true" t="shared" si="27" ref="D102:AC102">SUM(D103+D104)</f>
        <v>0</v>
      </c>
      <c r="E102" s="35">
        <f t="shared" si="27"/>
        <v>30000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>
      <c r="A103" s="23">
        <v>3721</v>
      </c>
      <c r="B103" s="24" t="s">
        <v>271</v>
      </c>
      <c r="C103" s="22"/>
      <c r="D103" s="16"/>
      <c r="E103" s="16">
        <v>30000</v>
      </c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/>
      <c r="X103" s="15"/>
      <c r="Y103" s="15"/>
      <c r="Z103" s="15"/>
      <c r="AA103" s="15"/>
      <c r="AB103" s="16"/>
      <c r="AC103" s="19"/>
    </row>
    <row r="104" spans="1:29" s="2" customFormat="1" ht="11.25">
      <c r="A104" s="23">
        <v>3722</v>
      </c>
      <c r="B104" s="24" t="s">
        <v>272</v>
      </c>
      <c r="C104" s="22"/>
      <c r="D104" s="16"/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>
      <c r="A105" s="26">
        <v>38</v>
      </c>
      <c r="B105" s="27" t="s">
        <v>397</v>
      </c>
      <c r="C105" s="34">
        <f>C106+C109+C112+C118+C121</f>
        <v>0</v>
      </c>
      <c r="D105" s="35">
        <f aca="true" t="shared" si="28" ref="D105:AC105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>
      <c r="A106" s="26">
        <v>381</v>
      </c>
      <c r="B106" s="27" t="s">
        <v>398</v>
      </c>
      <c r="C106" s="34">
        <f>SUM(C107+C108)</f>
        <v>0</v>
      </c>
      <c r="D106" s="35">
        <f aca="true" t="shared" si="29" ref="D106:AC106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>
      <c r="A107" s="23">
        <v>3811</v>
      </c>
      <c r="B107" s="24" t="s">
        <v>273</v>
      </c>
      <c r="C107" s="22"/>
      <c r="D107" s="16"/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>
      <c r="A108" s="23">
        <v>3812</v>
      </c>
      <c r="B108" s="24" t="s">
        <v>274</v>
      </c>
      <c r="C108" s="22"/>
      <c r="D108" s="16"/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>
      <c r="A109" s="26">
        <v>382</v>
      </c>
      <c r="B109" s="27" t="s">
        <v>399</v>
      </c>
      <c r="C109" s="34">
        <f>SUM(C110+C111)</f>
        <v>0</v>
      </c>
      <c r="D109" s="35">
        <f aca="true" t="shared" si="30" ref="D109:AC109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>
      <c r="A110" s="23">
        <v>3821</v>
      </c>
      <c r="B110" s="24" t="s">
        <v>275</v>
      </c>
      <c r="C110" s="22"/>
      <c r="D110" s="16"/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>
      <c r="A111" s="23">
        <v>3822</v>
      </c>
      <c r="B111" s="24" t="s">
        <v>276</v>
      </c>
      <c r="C111" s="22"/>
      <c r="D111" s="16"/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>
      <c r="A112" s="26">
        <v>383</v>
      </c>
      <c r="B112" s="27" t="s">
        <v>400</v>
      </c>
      <c r="C112" s="34">
        <f>SUM(C113+C114+C115+C116+C117)</f>
        <v>0</v>
      </c>
      <c r="D112" s="35">
        <f aca="true" t="shared" si="31" ref="D112:AC112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>
      <c r="A113" s="23">
        <v>3831</v>
      </c>
      <c r="B113" s="24" t="s">
        <v>277</v>
      </c>
      <c r="C113" s="22"/>
      <c r="D113" s="16"/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>
      <c r="A114" s="23">
        <v>3832</v>
      </c>
      <c r="B114" s="24" t="s">
        <v>278</v>
      </c>
      <c r="C114" s="22"/>
      <c r="D114" s="16"/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>
      <c r="A115" s="23">
        <v>3833</v>
      </c>
      <c r="B115" s="24" t="s">
        <v>279</v>
      </c>
      <c r="C115" s="22"/>
      <c r="D115" s="16"/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>
      <c r="A116" s="23">
        <v>3834</v>
      </c>
      <c r="B116" s="24" t="s">
        <v>280</v>
      </c>
      <c r="C116" s="22"/>
      <c r="D116" s="16"/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>
      <c r="A117" s="23" t="s">
        <v>281</v>
      </c>
      <c r="B117" s="24" t="s">
        <v>135</v>
      </c>
      <c r="C117" s="22"/>
      <c r="D117" s="16"/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>
      <c r="A118" s="26" t="s">
        <v>282</v>
      </c>
      <c r="B118" s="27" t="s">
        <v>401</v>
      </c>
      <c r="C118" s="34">
        <f>SUM(C119+C120)</f>
        <v>0</v>
      </c>
      <c r="D118" s="35">
        <f aca="true" t="shared" si="32" ref="D118:AC118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>
      <c r="A119" s="23" t="s">
        <v>283</v>
      </c>
      <c r="B119" s="24" t="s">
        <v>284</v>
      </c>
      <c r="C119" s="22"/>
      <c r="D119" s="16"/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>
      <c r="A120" s="23" t="s">
        <v>285</v>
      </c>
      <c r="B120" s="24" t="s">
        <v>286</v>
      </c>
      <c r="C120" s="22"/>
      <c r="D120" s="16"/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>
      <c r="A121" s="26">
        <v>386</v>
      </c>
      <c r="B121" s="27" t="s">
        <v>402</v>
      </c>
      <c r="C121" s="34">
        <f>SUM(C122+C123+C124)</f>
        <v>0</v>
      </c>
      <c r="D121" s="35">
        <f aca="true" t="shared" si="33" ref="D121:AC121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>
      <c r="A122" s="23">
        <v>3861</v>
      </c>
      <c r="B122" s="24" t="s">
        <v>287</v>
      </c>
      <c r="C122" s="22"/>
      <c r="D122" s="16"/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>
      <c r="A123" s="23">
        <v>3862</v>
      </c>
      <c r="B123" s="24" t="s">
        <v>288</v>
      </c>
      <c r="C123" s="22"/>
      <c r="D123" s="16"/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>
      <c r="A124" s="23">
        <v>3863</v>
      </c>
      <c r="B124" s="24" t="s">
        <v>289</v>
      </c>
      <c r="C124" s="22"/>
      <c r="D124" s="16"/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>
      <c r="A125" s="26">
        <v>4</v>
      </c>
      <c r="B125" s="27" t="s">
        <v>403</v>
      </c>
      <c r="C125" s="34">
        <f>C126+C138+C171+C175+C178</f>
        <v>0</v>
      </c>
      <c r="D125" s="35">
        <f aca="true" t="shared" si="34" ref="D125:AC125">D126+D138+D171+D175+D178</f>
        <v>0</v>
      </c>
      <c r="E125" s="35">
        <f t="shared" si="34"/>
        <v>38000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0</v>
      </c>
      <c r="L125" s="35">
        <f t="shared" si="34"/>
        <v>0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>
      <c r="A126" s="26">
        <v>41</v>
      </c>
      <c r="B126" s="27" t="s">
        <v>404</v>
      </c>
      <c r="C126" s="34">
        <f>C127+C131</f>
        <v>0</v>
      </c>
      <c r="D126" s="35">
        <f aca="true" t="shared" si="35" ref="D126:AC126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>
      <c r="A127" s="26">
        <v>411</v>
      </c>
      <c r="B127" s="27" t="s">
        <v>405</v>
      </c>
      <c r="C127" s="34">
        <f>SUM(C128+C129+C130)</f>
        <v>0</v>
      </c>
      <c r="D127" s="35">
        <f aca="true" t="shared" si="36" ref="D127:AC127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>
      <c r="A130" s="23">
        <v>4113</v>
      </c>
      <c r="B130" s="24" t="s">
        <v>290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>
      <c r="A131" s="26">
        <v>412</v>
      </c>
      <c r="B131" s="27" t="s">
        <v>406</v>
      </c>
      <c r="C131" s="34">
        <f>SUM(C132+C133+C134+C135+C136+C137)</f>
        <v>0</v>
      </c>
      <c r="D131" s="35">
        <f aca="true" t="shared" si="37" ref="D131:AC131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>
      <c r="A138" s="26">
        <v>42</v>
      </c>
      <c r="B138" s="27" t="s">
        <v>407</v>
      </c>
      <c r="C138" s="34">
        <f>C139+C144+C153+C158+C163+C166</f>
        <v>0</v>
      </c>
      <c r="D138" s="35">
        <f aca="true" t="shared" si="38" ref="D138:AC138">D139+D144+D153+D158+D163+D166</f>
        <v>0</v>
      </c>
      <c r="E138" s="35">
        <f t="shared" si="38"/>
        <v>38000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0</v>
      </c>
      <c r="L138" s="35">
        <f t="shared" si="38"/>
        <v>0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>
      <c r="A139" s="26">
        <v>421</v>
      </c>
      <c r="B139" s="27" t="s">
        <v>408</v>
      </c>
      <c r="C139" s="34">
        <f>SUM(C140+C141+C142+C143)</f>
        <v>0</v>
      </c>
      <c r="D139" s="35">
        <f aca="true" t="shared" si="39" ref="D139:AC1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>
      <c r="A144" s="26">
        <v>422</v>
      </c>
      <c r="B144" s="27" t="s">
        <v>409</v>
      </c>
      <c r="C144" s="34">
        <f>SUM(C145+C146+C147+C148+C149+C150+C151+C152)</f>
        <v>0</v>
      </c>
      <c r="D144" s="35">
        <f aca="true" t="shared" si="40" ref="D144:AC144">SUM(D145+D146+D147+D148+D149+D150+D151+D152)</f>
        <v>0</v>
      </c>
      <c r="E144" s="35">
        <f t="shared" si="40"/>
        <v>38000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0</v>
      </c>
      <c r="L144" s="35">
        <f t="shared" si="40"/>
        <v>0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>
      <c r="A145" s="23">
        <v>4221</v>
      </c>
      <c r="B145" s="24" t="s">
        <v>150</v>
      </c>
      <c r="C145" s="22"/>
      <c r="D145" s="16"/>
      <c r="E145" s="16">
        <v>38000</v>
      </c>
      <c r="F145" s="16"/>
      <c r="G145" s="16"/>
      <c r="H145" s="16"/>
      <c r="I145" s="16"/>
      <c r="J145" s="19"/>
      <c r="K145" s="16"/>
      <c r="L145" s="16"/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>
      <c r="A146" s="23">
        <v>4222</v>
      </c>
      <c r="B146" s="24" t="s">
        <v>291</v>
      </c>
      <c r="C146" s="22"/>
      <c r="D146" s="16"/>
      <c r="E146" s="16"/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>
      <c r="A148" s="23">
        <v>4224</v>
      </c>
      <c r="B148" s="24" t="s">
        <v>153</v>
      </c>
      <c r="C148" s="22"/>
      <c r="D148" s="16"/>
      <c r="E148" s="16"/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/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>
      <c r="A151" s="23">
        <v>4227</v>
      </c>
      <c r="B151" s="24" t="s">
        <v>156</v>
      </c>
      <c r="C151" s="22"/>
      <c r="D151" s="16"/>
      <c r="E151" s="16"/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>
      <c r="A152" s="23" t="s">
        <v>292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>
      <c r="A153" s="26">
        <v>423</v>
      </c>
      <c r="B153" s="27" t="s">
        <v>410</v>
      </c>
      <c r="C153" s="34">
        <f>SUM(C154+C155+C156+C157)</f>
        <v>0</v>
      </c>
      <c r="D153" s="35">
        <f aca="true" t="shared" si="41" ref="D153:AC153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>
      <c r="A158" s="26">
        <v>424</v>
      </c>
      <c r="B158" s="27" t="s">
        <v>411</v>
      </c>
      <c r="C158" s="34">
        <f>SUM(C159+C160+C161+C162)</f>
        <v>0</v>
      </c>
      <c r="D158" s="35">
        <f aca="true" t="shared" si="42" ref="D158:AC158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>
      <c r="A163" s="26">
        <v>425</v>
      </c>
      <c r="B163" s="27" t="s">
        <v>412</v>
      </c>
      <c r="C163" s="34">
        <f>SUM(C164+C165)</f>
        <v>0</v>
      </c>
      <c r="D163" s="35">
        <f aca="true" t="shared" si="43" ref="D163:AC16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>
      <c r="A164" s="23">
        <v>4251</v>
      </c>
      <c r="B164" s="24" t="s">
        <v>293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>
      <c r="A166" s="26">
        <v>426</v>
      </c>
      <c r="B166" s="27" t="s">
        <v>413</v>
      </c>
      <c r="C166" s="34">
        <f>SUM(C167+C168+C169+C170)</f>
        <v>0</v>
      </c>
      <c r="D166" s="35">
        <f aca="true" t="shared" si="44" ref="D166:AC166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>
      <c r="A171" s="26">
        <v>43</v>
      </c>
      <c r="B171" s="27" t="s">
        <v>294</v>
      </c>
      <c r="C171" s="34">
        <f aca="true" t="shared" si="45" ref="C171:AC171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>
      <c r="A172" s="26">
        <v>431</v>
      </c>
      <c r="B172" s="27" t="s">
        <v>414</v>
      </c>
      <c r="C172" s="34">
        <f>SUM(C173+C174)</f>
        <v>0</v>
      </c>
      <c r="D172" s="35">
        <f aca="true" t="shared" si="46" ref="D172:AC172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>
      <c r="A175" s="26">
        <v>44</v>
      </c>
      <c r="B175" s="27" t="s">
        <v>415</v>
      </c>
      <c r="C175" s="34">
        <f aca="true" t="shared" si="47" ref="C175:R176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t="shared" si="47"/>
        <v>0</v>
      </c>
      <c r="Q175" s="35">
        <f t="shared" si="47"/>
        <v>0</v>
      </c>
      <c r="R175" s="38">
        <f t="shared" si="47"/>
        <v>0</v>
      </c>
      <c r="S175" s="34">
        <f aca="true" t="shared" si="48" ref="P175:AB176">S176</f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>
      <c r="A176" s="26">
        <v>441</v>
      </c>
      <c r="B176" s="27" t="s">
        <v>416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>
      <c r="A178" s="26">
        <v>45</v>
      </c>
      <c r="B178" s="27" t="s">
        <v>417</v>
      </c>
      <c r="C178" s="34">
        <f>C179+C181+C183+C185</f>
        <v>0</v>
      </c>
      <c r="D178" s="35">
        <f aca="true" t="shared" si="49" ref="D178:AC178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>
      <c r="A179" s="26">
        <v>451</v>
      </c>
      <c r="B179" s="27" t="s">
        <v>418</v>
      </c>
      <c r="C179" s="34">
        <f aca="true" t="shared" si="50" ref="C179:AC179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>
      <c r="A180" s="23">
        <v>4511</v>
      </c>
      <c r="B180" s="24" t="s">
        <v>295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>
      <c r="A181" s="26">
        <v>452</v>
      </c>
      <c r="B181" s="27" t="s">
        <v>419</v>
      </c>
      <c r="C181" s="34">
        <f aca="true" t="shared" si="51" ref="C181:AC18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>
      <c r="A182" s="23">
        <v>4521</v>
      </c>
      <c r="B182" s="25" t="s">
        <v>296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>
      <c r="A183" s="26">
        <v>453</v>
      </c>
      <c r="B183" s="27" t="s">
        <v>297</v>
      </c>
      <c r="C183" s="34">
        <f aca="true" t="shared" si="52" ref="C183:AC183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>
      <c r="A184" s="23">
        <v>4531</v>
      </c>
      <c r="B184" s="24" t="s">
        <v>297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>
      <c r="A185" s="26">
        <v>454</v>
      </c>
      <c r="B185" s="27" t="s">
        <v>420</v>
      </c>
      <c r="C185" s="34">
        <f aca="true" t="shared" si="53" ref="C185:AC185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>
      <c r="A186" s="23">
        <v>4541</v>
      </c>
      <c r="B186" s="24" t="s">
        <v>298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>
      <c r="A187" s="40" t="s">
        <v>299</v>
      </c>
      <c r="B187" s="41" t="s">
        <v>421</v>
      </c>
      <c r="C187" s="42">
        <f>+C125+C4</f>
        <v>15727935</v>
      </c>
      <c r="D187" s="43">
        <f aca="true" t="shared" si="54" ref="D187:AC187">+D125+D4</f>
        <v>700000</v>
      </c>
      <c r="E187" s="43">
        <f t="shared" si="54"/>
        <v>398427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3669067</v>
      </c>
      <c r="L187" s="43">
        <f t="shared" si="54"/>
        <v>0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>
      <c r="A188" s="26">
        <v>5</v>
      </c>
      <c r="B188" s="27" t="s">
        <v>422</v>
      </c>
      <c r="C188" s="34">
        <f>C189+C227+C240+C253+C285</f>
        <v>0</v>
      </c>
      <c r="D188" s="35">
        <f aca="true" t="shared" si="55" ref="D188:AC188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>
      <c r="A189" s="26">
        <v>51</v>
      </c>
      <c r="B189" s="27" t="s">
        <v>423</v>
      </c>
      <c r="C189" s="34">
        <f>C190+C195+C198+C202+C203+C210+C215+C223</f>
        <v>0</v>
      </c>
      <c r="D189" s="35">
        <f aca="true" t="shared" si="56" ref="D189:AC189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>
      <c r="A190" s="26">
        <v>511</v>
      </c>
      <c r="B190" s="27" t="s">
        <v>424</v>
      </c>
      <c r="C190" s="34">
        <f>SUM(C191:C194)</f>
        <v>0</v>
      </c>
      <c r="D190" s="35">
        <f aca="true" t="shared" si="57" ref="D190:AC190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>
      <c r="A191" s="23">
        <v>5113</v>
      </c>
      <c r="B191" s="24" t="s">
        <v>300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>
      <c r="A192" s="23">
        <v>5114</v>
      </c>
      <c r="B192" s="24" t="s">
        <v>301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>
      <c r="A193" s="23">
        <v>5115</v>
      </c>
      <c r="B193" s="24" t="s">
        <v>302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>
      <c r="A194" s="23">
        <v>5116</v>
      </c>
      <c r="B194" s="24" t="s">
        <v>303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>
      <c r="A195" s="26">
        <v>512</v>
      </c>
      <c r="B195" s="27" t="s">
        <v>425</v>
      </c>
      <c r="C195" s="47">
        <f>SUM(C196+C197)</f>
        <v>0</v>
      </c>
      <c r="D195" s="180">
        <f aca="true" t="shared" si="58" ref="D195:AC195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>
      <c r="A196" s="23">
        <v>5121</v>
      </c>
      <c r="B196" s="24" t="s">
        <v>304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>
      <c r="A197" s="23">
        <v>5122</v>
      </c>
      <c r="B197" s="24" t="s">
        <v>305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>
      <c r="A198" s="26">
        <v>513</v>
      </c>
      <c r="B198" s="27" t="s">
        <v>426</v>
      </c>
      <c r="C198" s="34">
        <f>SUM(C199+C200+C201)</f>
        <v>0</v>
      </c>
      <c r="D198" s="35">
        <f aca="true" t="shared" si="59" ref="D198:AC198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>
      <c r="A199" s="23">
        <v>5132</v>
      </c>
      <c r="B199" s="24" t="s">
        <v>306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>
      <c r="A200" s="23">
        <v>5133</v>
      </c>
      <c r="B200" s="24" t="s">
        <v>307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>
      <c r="A201" s="23">
        <v>5134</v>
      </c>
      <c r="B201" s="24" t="s">
        <v>308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>
      <c r="A202" s="26">
        <v>514</v>
      </c>
      <c r="B202" s="27" t="s">
        <v>427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>
      <c r="A203" s="26">
        <v>515</v>
      </c>
      <c r="B203" s="27" t="s">
        <v>428</v>
      </c>
      <c r="C203" s="34">
        <f>SUM(C204+C205+C206+C207+C208+C209)</f>
        <v>0</v>
      </c>
      <c r="D203" s="35">
        <f aca="true" t="shared" si="60" ref="D203:AC203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>
      <c r="A204" s="23">
        <v>5153</v>
      </c>
      <c r="B204" s="24" t="s">
        <v>309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>
      <c r="A205" s="23">
        <v>5154</v>
      </c>
      <c r="B205" s="24" t="s">
        <v>310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>
      <c r="A206" s="23">
        <v>5155</v>
      </c>
      <c r="B206" s="24" t="s">
        <v>311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>
      <c r="A207" s="23">
        <v>5156</v>
      </c>
      <c r="B207" s="24" t="s">
        <v>312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>
      <c r="A208" s="23">
        <v>5157</v>
      </c>
      <c r="B208" s="24" t="s">
        <v>313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>
      <c r="A209" s="23">
        <v>5158</v>
      </c>
      <c r="B209" s="24" t="s">
        <v>314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>
      <c r="A210" s="26">
        <v>516</v>
      </c>
      <c r="B210" s="27" t="s">
        <v>429</v>
      </c>
      <c r="C210" s="34">
        <f>SUM(C211+C212+C213+C214)</f>
        <v>0</v>
      </c>
      <c r="D210" s="35">
        <f aca="true" t="shared" si="61" ref="D210:AC210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>
      <c r="A211" s="23">
        <v>5163</v>
      </c>
      <c r="B211" s="24" t="s">
        <v>315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>
      <c r="A212" s="23">
        <v>5164</v>
      </c>
      <c r="B212" s="24" t="s">
        <v>316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>
      <c r="A213" s="23">
        <v>5165</v>
      </c>
      <c r="B213" s="24" t="s">
        <v>317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>
      <c r="A214" s="23">
        <v>5166</v>
      </c>
      <c r="B214" s="24" t="s">
        <v>318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>
      <c r="A215" s="26">
        <v>517</v>
      </c>
      <c r="B215" s="27" t="s">
        <v>430</v>
      </c>
      <c r="C215" s="34">
        <f>SUM(C216:C222)</f>
        <v>0</v>
      </c>
      <c r="D215" s="35">
        <f aca="true" t="shared" si="62" ref="D215:AC215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>
      <c r="A216" s="23">
        <v>5171</v>
      </c>
      <c r="B216" s="24" t="s">
        <v>319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>
      <c r="A217" s="23">
        <v>5172</v>
      </c>
      <c r="B217" s="24" t="s">
        <v>320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>
      <c r="A218" s="23">
        <v>5173</v>
      </c>
      <c r="B218" s="24" t="s">
        <v>321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>
      <c r="A219" s="23">
        <v>5174</v>
      </c>
      <c r="B219" s="24" t="s">
        <v>322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>
      <c r="A220" s="23">
        <v>5175</v>
      </c>
      <c r="B220" s="24" t="s">
        <v>323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>
      <c r="A221" s="23">
        <v>5176</v>
      </c>
      <c r="B221" s="24" t="s">
        <v>324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>
      <c r="A222" s="23">
        <v>5177</v>
      </c>
      <c r="B222" s="24" t="s">
        <v>325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>
      <c r="A223" s="26" t="s">
        <v>326</v>
      </c>
      <c r="B223" s="27" t="s">
        <v>431</v>
      </c>
      <c r="C223" s="34">
        <f>SUM(C224+C225+C226)</f>
        <v>0</v>
      </c>
      <c r="D223" s="35">
        <f aca="true" t="shared" si="63" ref="D223:AC22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>
      <c r="A224" s="23" t="s">
        <v>327</v>
      </c>
      <c r="B224" s="24" t="s">
        <v>328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>
      <c r="A225" s="23" t="s">
        <v>329</v>
      </c>
      <c r="B225" s="24" t="s">
        <v>330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>
      <c r="A226" s="23" t="s">
        <v>331</v>
      </c>
      <c r="B226" s="24" t="s">
        <v>332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>
      <c r="A227" s="26">
        <v>52</v>
      </c>
      <c r="B227" s="27" t="s">
        <v>432</v>
      </c>
      <c r="C227" s="34">
        <f>C228+C231+C234+C237</f>
        <v>0</v>
      </c>
      <c r="D227" s="35">
        <f aca="true" t="shared" si="64" ref="D227:AC227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>
      <c r="A228" s="26">
        <v>521</v>
      </c>
      <c r="B228" s="27" t="s">
        <v>433</v>
      </c>
      <c r="C228" s="34">
        <f>SUM(C229+C230)</f>
        <v>0</v>
      </c>
      <c r="D228" s="35">
        <f aca="true" t="shared" si="65" ref="D228:AC228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>
      <c r="A229" s="23">
        <v>5211</v>
      </c>
      <c r="B229" s="24" t="s">
        <v>333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>
      <c r="A230" s="23">
        <v>5212</v>
      </c>
      <c r="B230" s="24" t="s">
        <v>334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>
      <c r="A231" s="26">
        <v>522</v>
      </c>
      <c r="B231" s="27" t="s">
        <v>434</v>
      </c>
      <c r="C231" s="34">
        <f>SUM(C232:C233)</f>
        <v>0</v>
      </c>
      <c r="D231" s="35">
        <f aca="true" t="shared" si="66" ref="D231:AC231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>
      <c r="A234" s="26">
        <v>523</v>
      </c>
      <c r="B234" s="27" t="s">
        <v>435</v>
      </c>
      <c r="C234" s="34">
        <f>SUM(C235:C236)</f>
        <v>0</v>
      </c>
      <c r="D234" s="35">
        <f aca="true" t="shared" si="67" ref="D234:AC234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>
      <c r="A237" s="26">
        <v>524</v>
      </c>
      <c r="B237" s="27" t="s">
        <v>436</v>
      </c>
      <c r="C237" s="34">
        <f>SUM(C238:C239)</f>
        <v>0</v>
      </c>
      <c r="D237" s="35">
        <f aca="true" t="shared" si="68" ref="D237:AC237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>
      <c r="A238" s="23">
        <v>5241</v>
      </c>
      <c r="B238" s="24" t="s">
        <v>335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>
      <c r="A240" s="26">
        <v>53</v>
      </c>
      <c r="B240" s="27" t="s">
        <v>437</v>
      </c>
      <c r="C240" s="34">
        <f>C241+C245+C247+C250</f>
        <v>0</v>
      </c>
      <c r="D240" s="35">
        <f aca="true" t="shared" si="69" ref="D240:AC240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>
      <c r="A241" s="26">
        <v>531</v>
      </c>
      <c r="B241" s="27" t="s">
        <v>438</v>
      </c>
      <c r="C241" s="34">
        <f>SUM(C242:C244)</f>
        <v>0</v>
      </c>
      <c r="D241" s="35">
        <f aca="true" t="shared" si="70" ref="D241:AC241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>
      <c r="A245" s="26">
        <v>532</v>
      </c>
      <c r="B245" s="27" t="s">
        <v>184</v>
      </c>
      <c r="C245" s="34">
        <f aca="true" t="shared" si="71" ref="C245:AC245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>
      <c r="A247" s="26">
        <v>533</v>
      </c>
      <c r="B247" s="27" t="s">
        <v>439</v>
      </c>
      <c r="C247" s="34">
        <f>SUM(C248:C249)</f>
        <v>0</v>
      </c>
      <c r="D247" s="35">
        <f aca="true" t="shared" si="72" ref="D247:AC247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>
      <c r="A248" s="23">
        <v>5331</v>
      </c>
      <c r="B248" s="24" t="s">
        <v>336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>
      <c r="A249" s="23">
        <v>5332</v>
      </c>
      <c r="B249" s="24" t="s">
        <v>337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>
      <c r="A250" s="26">
        <v>534</v>
      </c>
      <c r="B250" s="27" t="s">
        <v>440</v>
      </c>
      <c r="C250" s="34">
        <f>SUM(C251+C252)</f>
        <v>0</v>
      </c>
      <c r="D250" s="35">
        <f aca="true" t="shared" si="73" ref="D250:AC250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>
      <c r="A253" s="26">
        <v>54</v>
      </c>
      <c r="B253" s="27" t="s">
        <v>441</v>
      </c>
      <c r="C253" s="34">
        <f>C254+C259+C263+C265+C272+C277</f>
        <v>0</v>
      </c>
      <c r="D253" s="35">
        <f aca="true" t="shared" si="74" ref="D253:AC253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>
      <c r="A254" s="26">
        <v>541</v>
      </c>
      <c r="B254" s="27" t="s">
        <v>442</v>
      </c>
      <c r="C254" s="34">
        <f>SUM(C255:C258)</f>
        <v>0</v>
      </c>
      <c r="D254" s="35">
        <f aca="true" t="shared" si="75" ref="D254:AC254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>
      <c r="A255" s="23">
        <v>5413</v>
      </c>
      <c r="B255" s="24" t="s">
        <v>338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>
      <c r="A256" s="23">
        <v>5414</v>
      </c>
      <c r="B256" s="24" t="s">
        <v>339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>
      <c r="A257" s="23">
        <v>5415</v>
      </c>
      <c r="B257" s="24" t="s">
        <v>340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>
      <c r="A258" s="23">
        <v>5416</v>
      </c>
      <c r="B258" s="24" t="s">
        <v>341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>
      <c r="A259" s="26">
        <v>542</v>
      </c>
      <c r="B259" s="27" t="s">
        <v>443</v>
      </c>
      <c r="C259" s="34">
        <f>SUM(C260+C261+C262)</f>
        <v>0</v>
      </c>
      <c r="D259" s="35">
        <f aca="true" t="shared" si="76" ref="D259:AC259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>
      <c r="A260" s="23">
        <v>5422</v>
      </c>
      <c r="B260" s="24" t="s">
        <v>342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>
      <c r="A261" s="23">
        <v>5423</v>
      </c>
      <c r="B261" s="24" t="s">
        <v>343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>
      <c r="A262" s="23">
        <v>5424</v>
      </c>
      <c r="B262" s="24" t="s">
        <v>344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>
      <c r="A263" s="26">
        <v>543</v>
      </c>
      <c r="B263" s="27" t="s">
        <v>444</v>
      </c>
      <c r="C263" s="34">
        <f aca="true" t="shared" si="77" ref="C263:AC263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>
      <c r="A264" s="23">
        <v>5431</v>
      </c>
      <c r="B264" s="24" t="s">
        <v>345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>
      <c r="A265" s="26">
        <v>544</v>
      </c>
      <c r="B265" s="27" t="s">
        <v>445</v>
      </c>
      <c r="C265" s="34">
        <f>SUM(C266+C267+C268+C269+C270+C271)</f>
        <v>0</v>
      </c>
      <c r="D265" s="35">
        <f aca="true" t="shared" si="78" ref="D265:AC265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>
      <c r="A266" s="23">
        <v>5443</v>
      </c>
      <c r="B266" s="24" t="s">
        <v>346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>
      <c r="A267" s="23">
        <v>5444</v>
      </c>
      <c r="B267" s="24" t="s">
        <v>347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>
      <c r="A268" s="23">
        <v>5445</v>
      </c>
      <c r="B268" s="24" t="s">
        <v>348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>
      <c r="A269" s="23">
        <v>5446</v>
      </c>
      <c r="B269" s="24" t="s">
        <v>349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>
      <c r="A270" s="23">
        <v>5447</v>
      </c>
      <c r="B270" s="24" t="s">
        <v>350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>
      <c r="A271" s="23">
        <v>5448</v>
      </c>
      <c r="B271" s="24" t="s">
        <v>351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>
      <c r="A272" s="26">
        <v>545</v>
      </c>
      <c r="B272" s="27" t="s">
        <v>446</v>
      </c>
      <c r="C272" s="34">
        <f>SUM(C273+C274+C275+C276)</f>
        <v>0</v>
      </c>
      <c r="D272" s="35">
        <f aca="true" t="shared" si="79" ref="D272:AC272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>
      <c r="A273" s="23">
        <v>5453</v>
      </c>
      <c r="B273" s="24" t="s">
        <v>352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>
      <c r="A274" s="23">
        <v>5454</v>
      </c>
      <c r="B274" s="24" t="s">
        <v>353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>
      <c r="A275" s="23">
        <v>5455</v>
      </c>
      <c r="B275" s="24" t="s">
        <v>354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>
      <c r="A276" s="23">
        <v>5456</v>
      </c>
      <c r="B276" s="24" t="s">
        <v>355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>
      <c r="A277" s="26">
        <v>547</v>
      </c>
      <c r="B277" s="27" t="s">
        <v>447</v>
      </c>
      <c r="C277" s="34">
        <f>SUM(C278:C284)</f>
        <v>0</v>
      </c>
      <c r="D277" s="39">
        <f aca="true" t="shared" si="80" ref="D277:AC277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>
      <c r="A278" s="23">
        <v>5471</v>
      </c>
      <c r="B278" s="24" t="s">
        <v>356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>
      <c r="A279" s="23">
        <v>5472</v>
      </c>
      <c r="B279" s="24" t="s">
        <v>357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>
      <c r="A280" s="23">
        <v>5473</v>
      </c>
      <c r="B280" s="24" t="s">
        <v>358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>
      <c r="A281" s="23">
        <v>5474</v>
      </c>
      <c r="B281" s="24" t="s">
        <v>359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>
      <c r="A282" s="23">
        <v>5475</v>
      </c>
      <c r="B282" s="24" t="s">
        <v>360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>
      <c r="A283" s="23">
        <v>5476</v>
      </c>
      <c r="B283" s="24" t="s">
        <v>361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>
      <c r="A284" s="23">
        <v>5477</v>
      </c>
      <c r="B284" s="24" t="s">
        <v>362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>
      <c r="A285" s="26">
        <v>55</v>
      </c>
      <c r="B285" s="27" t="s">
        <v>448</v>
      </c>
      <c r="C285" s="34">
        <f>C286+C289+C292</f>
        <v>0</v>
      </c>
      <c r="D285" s="39">
        <f aca="true" t="shared" si="81" ref="D285:AC285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>
      <c r="A286" s="26">
        <v>551</v>
      </c>
      <c r="B286" s="27" t="s">
        <v>449</v>
      </c>
      <c r="C286" s="34">
        <f>SUM(C287:C288)</f>
        <v>0</v>
      </c>
      <c r="D286" s="39">
        <f aca="true" t="shared" si="82" ref="D286:AC286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>
      <c r="A287" s="23">
        <v>5511</v>
      </c>
      <c r="B287" s="24" t="s">
        <v>363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>
      <c r="A288" s="23">
        <v>5512</v>
      </c>
      <c r="B288" s="24" t="s">
        <v>364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>
      <c r="A289" s="26">
        <v>552</v>
      </c>
      <c r="B289" s="27" t="s">
        <v>450</v>
      </c>
      <c r="C289" s="34">
        <f>SUM(C290:C291)</f>
        <v>0</v>
      </c>
      <c r="D289" s="39">
        <f aca="true" t="shared" si="83" ref="D289:AC289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>
      <c r="A290" s="23">
        <v>5521</v>
      </c>
      <c r="B290" s="24" t="s">
        <v>365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>
      <c r="A291" s="23">
        <v>5522</v>
      </c>
      <c r="B291" s="24" t="s">
        <v>366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>
      <c r="A292" s="26">
        <v>553</v>
      </c>
      <c r="B292" s="27" t="s">
        <v>451</v>
      </c>
      <c r="C292" s="34">
        <f>SUM(C293:C294)</f>
        <v>0</v>
      </c>
      <c r="D292" s="39">
        <f aca="true" t="shared" si="84" ref="D292:AC292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>
      <c r="A293" s="23">
        <v>5531</v>
      </c>
      <c r="B293" s="24" t="s">
        <v>367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>
      <c r="A294" s="50">
        <v>5532</v>
      </c>
      <c r="B294" s="51" t="s">
        <v>368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>
      <c r="A295" s="59"/>
      <c r="B295" s="60" t="s">
        <v>452</v>
      </c>
      <c r="C295" s="61">
        <f>+C188+C187</f>
        <v>15727935</v>
      </c>
      <c r="D295" s="183">
        <f aca="true" t="shared" si="85" ref="D295:AC295">+D188+D187</f>
        <v>700000</v>
      </c>
      <c r="E295" s="62">
        <f t="shared" si="85"/>
        <v>398427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3669067</v>
      </c>
      <c r="L295" s="65">
        <f t="shared" si="85"/>
        <v>0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</dataValidations>
  <printOptions/>
  <pageMargins left="0.31496062992125984" right="0.15748031496062992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zoomScale="90" zoomScaleNormal="90" zoomScalePageLayoutView="0" workbookViewId="0" topLeftCell="A1">
      <pane xSplit="2" ySplit="3" topLeftCell="C28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4" sqref="D34"/>
    </sheetView>
  </sheetViews>
  <sheetFormatPr defaultColWidth="9.140625" defaultRowHeight="15"/>
  <cols>
    <col min="1" max="1" width="5.8515625" style="2" customWidth="1"/>
    <col min="2" max="2" width="46.7109375" style="2" customWidth="1"/>
    <col min="3" max="3" width="13.851562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 customWidth="1"/>
  </cols>
  <sheetData>
    <row r="1" ht="15.75" thickBot="1">
      <c r="S1" s="188"/>
    </row>
    <row r="2" spans="1:29" s="5" customFormat="1" ht="15" customHeight="1">
      <c r="A2" s="83"/>
      <c r="B2" s="84" t="s">
        <v>188</v>
      </c>
      <c r="C2" s="206" t="s">
        <v>189</v>
      </c>
      <c r="D2" s="207"/>
      <c r="E2" s="207"/>
      <c r="F2" s="207"/>
      <c r="G2" s="207"/>
      <c r="H2" s="207"/>
      <c r="I2" s="207"/>
      <c r="J2" s="208"/>
      <c r="K2" s="206" t="s">
        <v>657</v>
      </c>
      <c r="L2" s="207"/>
      <c r="M2" s="207"/>
      <c r="N2" s="207"/>
      <c r="O2" s="207"/>
      <c r="P2" s="207"/>
      <c r="Q2" s="207"/>
      <c r="R2" s="208"/>
      <c r="S2" s="206" t="s">
        <v>190</v>
      </c>
      <c r="T2" s="207"/>
      <c r="U2" s="207"/>
      <c r="V2" s="207"/>
      <c r="W2" s="207"/>
      <c r="X2" s="207"/>
      <c r="Y2" s="207"/>
      <c r="Z2" s="207"/>
      <c r="AA2" s="207"/>
      <c r="AB2" s="207"/>
      <c r="AC2" s="208"/>
    </row>
    <row r="3" spans="1:29" ht="34.5" thickBot="1">
      <c r="A3" s="78" t="s">
        <v>0</v>
      </c>
      <c r="B3" s="79" t="s">
        <v>1</v>
      </c>
      <c r="C3" s="182" t="s">
        <v>651</v>
      </c>
      <c r="D3" s="179" t="s">
        <v>453</v>
      </c>
      <c r="E3" s="80" t="s">
        <v>454</v>
      </c>
      <c r="F3" s="80" t="str">
        <f>N3</f>
        <v>Plan - izvor 51</v>
      </c>
      <c r="G3" s="80" t="s">
        <v>625</v>
      </c>
      <c r="H3" s="80" t="s">
        <v>455</v>
      </c>
      <c r="I3" s="80" t="s">
        <v>456</v>
      </c>
      <c r="J3" s="81" t="s">
        <v>457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626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652</v>
      </c>
      <c r="U3" s="179" t="s">
        <v>453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649</v>
      </c>
      <c r="Z3" s="80" t="s">
        <v>650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>
      <c r="A4" s="69">
        <v>3</v>
      </c>
      <c r="B4" s="70" t="s">
        <v>370</v>
      </c>
      <c r="C4" s="185">
        <f>C5+C17+C51+C70+C78+C96+C105</f>
        <v>16149443</v>
      </c>
      <c r="D4" s="71">
        <f aca="true" t="shared" si="0" ref="D4:AC4">D5+D17+D51+D70+D78+D96+D105</f>
        <v>700000</v>
      </c>
      <c r="E4" s="71">
        <f t="shared" si="0"/>
        <v>377426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3669067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>
      <c r="A5" s="26">
        <v>31</v>
      </c>
      <c r="B5" s="27" t="s">
        <v>371</v>
      </c>
      <c r="C5" s="28">
        <f>C6+C11+C13</f>
        <v>13976484</v>
      </c>
      <c r="D5" s="29">
        <f aca="true" t="shared" si="1" ref="D5:AC5">D6+D11+D13</f>
        <v>315187</v>
      </c>
      <c r="E5" s="29">
        <f t="shared" si="1"/>
        <v>142553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3230619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>
      <c r="A6" s="26">
        <v>311</v>
      </c>
      <c r="B6" s="27" t="s">
        <v>372</v>
      </c>
      <c r="C6" s="28">
        <f>SUM(C7+C8+C9+C10)</f>
        <v>11925732</v>
      </c>
      <c r="D6" s="29">
        <f aca="true" t="shared" si="2" ref="D6:AC6">SUM(D7+D8+D9+D10)</f>
        <v>273600</v>
      </c>
      <c r="E6" s="29">
        <f t="shared" si="2"/>
        <v>121632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3180408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>
      <c r="A7" s="23">
        <v>3111</v>
      </c>
      <c r="B7" s="24" t="s">
        <v>191</v>
      </c>
      <c r="C7" s="22">
        <v>11925732</v>
      </c>
      <c r="D7" s="16">
        <v>273600</v>
      </c>
      <c r="E7" s="16">
        <v>121632</v>
      </c>
      <c r="F7" s="16"/>
      <c r="G7" s="16"/>
      <c r="H7" s="16"/>
      <c r="I7" s="16"/>
      <c r="J7" s="19"/>
      <c r="K7" s="16">
        <v>3180408</v>
      </c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>
      <c r="A8" s="23">
        <v>3112</v>
      </c>
      <c r="B8" s="24" t="s">
        <v>192</v>
      </c>
      <c r="C8" s="22"/>
      <c r="D8" s="16"/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>
      <c r="A9" s="23">
        <v>3113</v>
      </c>
      <c r="B9" s="24" t="s">
        <v>193</v>
      </c>
      <c r="C9" s="22"/>
      <c r="D9" s="16"/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>
      <c r="A10" s="23">
        <v>3114</v>
      </c>
      <c r="B10" s="24" t="s">
        <v>194</v>
      </c>
      <c r="C10" s="22"/>
      <c r="D10" s="16"/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>
      <c r="A11" s="26">
        <v>312</v>
      </c>
      <c r="B11" s="27" t="s">
        <v>373</v>
      </c>
      <c r="C11" s="28">
        <f aca="true" t="shared" si="3" ref="C11:AC11">C12</f>
        <v>0</v>
      </c>
      <c r="D11" s="29">
        <f t="shared" si="3"/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>
      <c r="A12" s="23">
        <v>3121</v>
      </c>
      <c r="B12" s="24" t="s">
        <v>195</v>
      </c>
      <c r="C12" s="22"/>
      <c r="D12" s="16"/>
      <c r="E12" s="16"/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>
      <c r="A13" s="26">
        <v>313</v>
      </c>
      <c r="B13" s="27" t="s">
        <v>374</v>
      </c>
      <c r="C13" s="28">
        <f>SUM(C14+C15+C16)</f>
        <v>2050752</v>
      </c>
      <c r="D13" s="29">
        <f aca="true" t="shared" si="4" ref="D13:AC13">SUM(D14+D15+D16)</f>
        <v>41587</v>
      </c>
      <c r="E13" s="29">
        <f t="shared" si="4"/>
        <v>20921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50211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>
      <c r="A14" s="23">
        <v>3131</v>
      </c>
      <c r="B14" s="24" t="s">
        <v>196</v>
      </c>
      <c r="C14" s="22"/>
      <c r="D14" s="16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>
      <c r="A15" s="23">
        <v>3132</v>
      </c>
      <c r="B15" s="24" t="s">
        <v>197</v>
      </c>
      <c r="C15" s="22">
        <v>1848492</v>
      </c>
      <c r="D15" s="16">
        <v>36936</v>
      </c>
      <c r="E15" s="16">
        <v>18853</v>
      </c>
      <c r="F15" s="16"/>
      <c r="G15" s="16"/>
      <c r="H15" s="16"/>
      <c r="I15" s="16"/>
      <c r="J15" s="19"/>
      <c r="K15" s="16">
        <v>44831</v>
      </c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>
      <c r="A16" s="23">
        <v>3133</v>
      </c>
      <c r="B16" s="24" t="s">
        <v>44</v>
      </c>
      <c r="C16" s="22">
        <v>202260</v>
      </c>
      <c r="D16" s="16">
        <v>4651</v>
      </c>
      <c r="E16" s="16">
        <v>2068</v>
      </c>
      <c r="F16" s="16"/>
      <c r="G16" s="16"/>
      <c r="H16" s="16"/>
      <c r="I16" s="16"/>
      <c r="J16" s="19"/>
      <c r="K16" s="16">
        <v>5380</v>
      </c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>
      <c r="A17" s="26">
        <v>32</v>
      </c>
      <c r="B17" s="27" t="s">
        <v>375</v>
      </c>
      <c r="C17" s="28">
        <f>C18+C23+C31+C41+C43</f>
        <v>2172959</v>
      </c>
      <c r="D17" s="29">
        <f aca="true" t="shared" si="5" ref="D17:AC17">D18+D23+D31+D41+D43</f>
        <v>384813</v>
      </c>
      <c r="E17" s="29">
        <f t="shared" si="5"/>
        <v>204873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438448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>
      <c r="A18" s="26">
        <v>321</v>
      </c>
      <c r="B18" s="27" t="s">
        <v>376</v>
      </c>
      <c r="C18" s="28">
        <f>SUM(C19+C20+C21+C22)</f>
        <v>332998</v>
      </c>
      <c r="D18" s="29">
        <f aca="true" t="shared" si="6" ref="D18:AC18">SUM(D19+D20+D21+D22)</f>
        <v>60000</v>
      </c>
      <c r="E18" s="29">
        <f t="shared" si="6"/>
        <v>137610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72448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>
      <c r="A19" s="23">
        <v>3211</v>
      </c>
      <c r="B19" s="24" t="s">
        <v>198</v>
      </c>
      <c r="C19" s="22">
        <v>103634</v>
      </c>
      <c r="D19" s="16">
        <v>60000</v>
      </c>
      <c r="E19" s="16">
        <v>110410</v>
      </c>
      <c r="F19" s="16"/>
      <c r="G19" s="16"/>
      <c r="H19" s="16"/>
      <c r="I19" s="16"/>
      <c r="J19" s="19"/>
      <c r="K19" s="16">
        <v>7000</v>
      </c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>
      <c r="A20" s="23">
        <v>3212</v>
      </c>
      <c r="B20" s="24" t="s">
        <v>199</v>
      </c>
      <c r="C20" s="22">
        <v>204708</v>
      </c>
      <c r="D20" s="16"/>
      <c r="E20" s="16">
        <v>4800</v>
      </c>
      <c r="F20" s="16"/>
      <c r="G20" s="16"/>
      <c r="H20" s="16"/>
      <c r="I20" s="16"/>
      <c r="J20" s="19"/>
      <c r="K20" s="16">
        <v>65448</v>
      </c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>
      <c r="A21" s="23">
        <v>3213</v>
      </c>
      <c r="B21" s="24" t="s">
        <v>200</v>
      </c>
      <c r="C21" s="22">
        <v>24656</v>
      </c>
      <c r="D21" s="16"/>
      <c r="E21" s="16">
        <v>22400</v>
      </c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>
      <c r="A22" s="23">
        <v>3214</v>
      </c>
      <c r="B22" s="24" t="s">
        <v>201</v>
      </c>
      <c r="C22" s="22"/>
      <c r="D22" s="16"/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>
      <c r="A23" s="26">
        <v>322</v>
      </c>
      <c r="B23" s="27" t="s">
        <v>377</v>
      </c>
      <c r="C23" s="28">
        <f>SUM(C24+C25+C26+C27+C28+C29+C30)</f>
        <v>384949</v>
      </c>
      <c r="D23" s="29">
        <f aca="true" t="shared" si="7" ref="D23:AC23">SUM(D24+D25+D26+D27+D28+D29+D30)</f>
        <v>12000</v>
      </c>
      <c r="E23" s="29">
        <f t="shared" si="7"/>
        <v>5500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2000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>
      <c r="A24" s="23">
        <v>3221</v>
      </c>
      <c r="B24" s="24" t="s">
        <v>202</v>
      </c>
      <c r="C24" s="22">
        <v>95550</v>
      </c>
      <c r="D24" s="16">
        <v>12000</v>
      </c>
      <c r="E24" s="16">
        <v>5500</v>
      </c>
      <c r="F24" s="16"/>
      <c r="G24" s="16"/>
      <c r="H24" s="16"/>
      <c r="I24" s="16"/>
      <c r="J24" s="19"/>
      <c r="K24" s="16">
        <v>2000</v>
      </c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>
      <c r="A25" s="23">
        <v>3222</v>
      </c>
      <c r="B25" s="24" t="s">
        <v>203</v>
      </c>
      <c r="C25" s="22"/>
      <c r="D25" s="16"/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>
      <c r="A26" s="23">
        <v>3223</v>
      </c>
      <c r="B26" s="24" t="s">
        <v>204</v>
      </c>
      <c r="C26" s="22">
        <v>246797</v>
      </c>
      <c r="D26" s="16"/>
      <c r="E26" s="16"/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>
      <c r="A27" s="23">
        <v>3224</v>
      </c>
      <c r="B27" s="24" t="s">
        <v>205</v>
      </c>
      <c r="C27" s="22">
        <v>24110</v>
      </c>
      <c r="D27" s="16"/>
      <c r="E27" s="16"/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>
      <c r="A28" s="23">
        <v>3225</v>
      </c>
      <c r="B28" s="24" t="s">
        <v>206</v>
      </c>
      <c r="C28" s="22">
        <v>18492</v>
      </c>
      <c r="D28" s="16"/>
      <c r="E28" s="16"/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>
      <c r="A29" s="23">
        <v>3226</v>
      </c>
      <c r="B29" s="24" t="s">
        <v>207</v>
      </c>
      <c r="C29" s="22"/>
      <c r="D29" s="16"/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>
      <c r="A30" s="23">
        <v>3227</v>
      </c>
      <c r="B30" s="24" t="s">
        <v>208</v>
      </c>
      <c r="C30" s="22"/>
      <c r="D30" s="16"/>
      <c r="E30" s="16"/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>
      <c r="A31" s="26">
        <v>323</v>
      </c>
      <c r="B31" s="27" t="s">
        <v>378</v>
      </c>
      <c r="C31" s="34">
        <f>SUM(C32+C33+C34+C35+C36+C37+C38+C39+C40)</f>
        <v>1275211</v>
      </c>
      <c r="D31" s="35">
        <f aca="true" t="shared" si="8" ref="D31:AC31">SUM(D32+D33+D34+D35+D36+D37+D38+D39+D40)</f>
        <v>312813</v>
      </c>
      <c r="E31" s="35">
        <f t="shared" si="8"/>
        <v>55763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352000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>
      <c r="A32" s="23">
        <v>3231</v>
      </c>
      <c r="B32" s="24" t="s">
        <v>209</v>
      </c>
      <c r="C32" s="22">
        <v>221904</v>
      </c>
      <c r="D32" s="16"/>
      <c r="E32" s="16"/>
      <c r="F32" s="16"/>
      <c r="G32" s="16"/>
      <c r="H32" s="16"/>
      <c r="I32" s="16"/>
      <c r="J32" s="19"/>
      <c r="K32" s="16">
        <v>25000</v>
      </c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>
      <c r="A33" s="23">
        <v>3232</v>
      </c>
      <c r="B33" s="24" t="s">
        <v>210</v>
      </c>
      <c r="C33" s="22">
        <v>41474</v>
      </c>
      <c r="D33" s="16"/>
      <c r="E33" s="16"/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>
      <c r="A34" s="23">
        <v>3233</v>
      </c>
      <c r="B34" s="24" t="s">
        <v>211</v>
      </c>
      <c r="C34" s="22">
        <v>12328</v>
      </c>
      <c r="D34" s="16"/>
      <c r="E34" s="16"/>
      <c r="F34" s="16"/>
      <c r="G34" s="16"/>
      <c r="H34" s="16"/>
      <c r="I34" s="16"/>
      <c r="J34" s="19"/>
      <c r="K34" s="16">
        <v>4000</v>
      </c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>
      <c r="A35" s="23">
        <v>3234</v>
      </c>
      <c r="B35" s="24" t="s">
        <v>212</v>
      </c>
      <c r="C35" s="22">
        <v>135608</v>
      </c>
      <c r="D35" s="16"/>
      <c r="E35" s="16"/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>
      <c r="A36" s="23">
        <v>3235</v>
      </c>
      <c r="B36" s="24" t="s">
        <v>213</v>
      </c>
      <c r="C36" s="22">
        <v>431480</v>
      </c>
      <c r="D36" s="16"/>
      <c r="E36" s="16"/>
      <c r="F36" s="16"/>
      <c r="G36" s="16"/>
      <c r="H36" s="16"/>
      <c r="I36" s="16"/>
      <c r="J36" s="19"/>
      <c r="K36" s="16"/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>
      <c r="A37" s="23">
        <v>3236</v>
      </c>
      <c r="B37" s="24" t="s">
        <v>214</v>
      </c>
      <c r="C37" s="22">
        <v>24656</v>
      </c>
      <c r="D37" s="16"/>
      <c r="E37" s="16"/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>
      <c r="A38" s="23">
        <v>3237</v>
      </c>
      <c r="B38" s="24" t="s">
        <v>215</v>
      </c>
      <c r="C38" s="22">
        <v>183148</v>
      </c>
      <c r="D38" s="16">
        <v>306813</v>
      </c>
      <c r="E38" s="16">
        <v>25830</v>
      </c>
      <c r="F38" s="16"/>
      <c r="G38" s="16"/>
      <c r="H38" s="16"/>
      <c r="I38" s="16"/>
      <c r="J38" s="19"/>
      <c r="K38" s="16">
        <v>140000</v>
      </c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>
      <c r="A39" s="23">
        <v>3238</v>
      </c>
      <c r="B39" s="24" t="s">
        <v>216</v>
      </c>
      <c r="C39" s="22">
        <v>129444</v>
      </c>
      <c r="D39" s="16"/>
      <c r="E39" s="16">
        <v>24933</v>
      </c>
      <c r="F39" s="16"/>
      <c r="G39" s="16"/>
      <c r="H39" s="16"/>
      <c r="I39" s="16"/>
      <c r="J39" s="19"/>
      <c r="K39" s="16">
        <v>67000</v>
      </c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>
      <c r="A40" s="23">
        <v>3239</v>
      </c>
      <c r="B40" s="24" t="s">
        <v>217</v>
      </c>
      <c r="C40" s="22">
        <v>95169</v>
      </c>
      <c r="D40" s="16">
        <v>6000</v>
      </c>
      <c r="E40" s="16">
        <v>5000</v>
      </c>
      <c r="F40" s="16"/>
      <c r="G40" s="16"/>
      <c r="H40" s="16"/>
      <c r="I40" s="16"/>
      <c r="J40" s="19"/>
      <c r="K40" s="16">
        <v>116000</v>
      </c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>
      <c r="A41" s="26">
        <v>324</v>
      </c>
      <c r="B41" s="27" t="s">
        <v>379</v>
      </c>
      <c r="C41" s="34">
        <f aca="true" t="shared" si="9" ref="C41:AC41">C42</f>
        <v>0</v>
      </c>
      <c r="D41" s="35">
        <f t="shared" si="9"/>
        <v>0</v>
      </c>
      <c r="E41" s="35">
        <f t="shared" si="9"/>
        <v>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>
      <c r="A42" s="23">
        <v>3241</v>
      </c>
      <c r="B42" s="24" t="s">
        <v>218</v>
      </c>
      <c r="C42" s="22"/>
      <c r="D42" s="16"/>
      <c r="E42" s="16"/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>
      <c r="A43" s="26">
        <v>329</v>
      </c>
      <c r="B43" s="27" t="s">
        <v>226</v>
      </c>
      <c r="C43" s="34">
        <f>SUM(C44+C45+C46+C47+C48+C49+C50)</f>
        <v>179801</v>
      </c>
      <c r="D43" s="35">
        <f aca="true" t="shared" si="10" ref="D43:AC43">SUM(D44+D45+D46+D47+D48+D49+D50)</f>
        <v>0</v>
      </c>
      <c r="E43" s="35">
        <f t="shared" si="10"/>
        <v>6000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12000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>
      <c r="A44" s="23">
        <v>3291</v>
      </c>
      <c r="B44" s="24" t="s">
        <v>219</v>
      </c>
      <c r="C44" s="22">
        <v>66571</v>
      </c>
      <c r="D44" s="16"/>
      <c r="E44" s="16"/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>
      <c r="A45" s="23">
        <v>3292</v>
      </c>
      <c r="B45" s="24" t="s">
        <v>220</v>
      </c>
      <c r="C45" s="22">
        <v>18492</v>
      </c>
      <c r="D45" s="16"/>
      <c r="E45" s="16"/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>
      <c r="A46" s="23">
        <v>3293</v>
      </c>
      <c r="B46" s="24" t="s">
        <v>221</v>
      </c>
      <c r="C46" s="22">
        <v>67804</v>
      </c>
      <c r="D46" s="16"/>
      <c r="E46" s="16">
        <v>6000</v>
      </c>
      <c r="F46" s="16"/>
      <c r="G46" s="16"/>
      <c r="H46" s="16"/>
      <c r="I46" s="16"/>
      <c r="J46" s="19"/>
      <c r="K46" s="16">
        <v>10000</v>
      </c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>
      <c r="A47" s="23">
        <v>3294</v>
      </c>
      <c r="B47" s="24" t="s">
        <v>222</v>
      </c>
      <c r="C47" s="22">
        <v>3082</v>
      </c>
      <c r="D47" s="16"/>
      <c r="E47" s="16"/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>
      <c r="A48" s="23">
        <v>3295</v>
      </c>
      <c r="B48" s="24" t="s">
        <v>223</v>
      </c>
      <c r="C48" s="22"/>
      <c r="D48" s="16"/>
      <c r="E48" s="16"/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>
      <c r="A49" s="23" t="s">
        <v>224</v>
      </c>
      <c r="B49" s="24" t="s">
        <v>225</v>
      </c>
      <c r="C49" s="22"/>
      <c r="D49" s="16"/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>
      <c r="A50" s="23">
        <v>3299</v>
      </c>
      <c r="B50" s="24" t="s">
        <v>226</v>
      </c>
      <c r="C50" s="22">
        <v>23852</v>
      </c>
      <c r="D50" s="16"/>
      <c r="E50" s="16"/>
      <c r="F50" s="16"/>
      <c r="G50" s="16"/>
      <c r="H50" s="16"/>
      <c r="I50" s="16"/>
      <c r="J50" s="19"/>
      <c r="K50" s="16">
        <v>2000</v>
      </c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>
      <c r="A51" s="26">
        <v>34</v>
      </c>
      <c r="B51" s="27" t="s">
        <v>380</v>
      </c>
      <c r="C51" s="34">
        <f>C52+C57+C65</f>
        <v>0</v>
      </c>
      <c r="D51" s="35">
        <f aca="true" t="shared" si="11" ref="D51:AC51">D52+D57+D65</f>
        <v>0</v>
      </c>
      <c r="E51" s="35">
        <f t="shared" si="11"/>
        <v>0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>
      <c r="A52" s="26">
        <v>341</v>
      </c>
      <c r="B52" s="27" t="s">
        <v>381</v>
      </c>
      <c r="C52" s="34">
        <f>SUM(C53+C54+C55+C56)</f>
        <v>0</v>
      </c>
      <c r="D52" s="35">
        <f aca="true" t="shared" si="12" ref="D52:AC5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>
      <c r="A53" s="23">
        <v>3411</v>
      </c>
      <c r="B53" s="24" t="s">
        <v>227</v>
      </c>
      <c r="C53" s="22"/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>
      <c r="A54" s="23">
        <v>3412</v>
      </c>
      <c r="B54" s="24" t="s">
        <v>228</v>
      </c>
      <c r="C54" s="22"/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>
      <c r="A55" s="23">
        <v>3413</v>
      </c>
      <c r="B55" s="24" t="s">
        <v>229</v>
      </c>
      <c r="C55" s="22"/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>
      <c r="A56" s="23">
        <v>3419</v>
      </c>
      <c r="B56" s="24" t="s">
        <v>68</v>
      </c>
      <c r="C56" s="22"/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>
      <c r="A57" s="26">
        <v>342</v>
      </c>
      <c r="B57" s="27" t="s">
        <v>382</v>
      </c>
      <c r="C57" s="34">
        <f>SUM(C58+C59+C60+C61+C62+C63+C64)</f>
        <v>0</v>
      </c>
      <c r="D57" s="35">
        <f aca="true" t="shared" si="13" ref="D57:AC57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>
      <c r="A58" s="23">
        <v>3421</v>
      </c>
      <c r="B58" s="24" t="s">
        <v>230</v>
      </c>
      <c r="C58" s="22"/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>
      <c r="A59" s="23">
        <v>3422</v>
      </c>
      <c r="B59" s="24" t="s">
        <v>231</v>
      </c>
      <c r="C59" s="22"/>
      <c r="D59" s="16"/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>
      <c r="A60" s="23">
        <v>3423</v>
      </c>
      <c r="B60" s="24" t="s">
        <v>232</v>
      </c>
      <c r="C60" s="22"/>
      <c r="D60" s="16"/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>
      <c r="A61" s="23">
        <v>3425</v>
      </c>
      <c r="B61" s="24" t="s">
        <v>233</v>
      </c>
      <c r="C61" s="22"/>
      <c r="D61" s="16"/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>
      <c r="A62" s="23">
        <v>3426</v>
      </c>
      <c r="B62" s="24" t="s">
        <v>234</v>
      </c>
      <c r="C62" s="22"/>
      <c r="D62" s="16"/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>
      <c r="A63" s="23">
        <v>3427</v>
      </c>
      <c r="B63" s="24" t="s">
        <v>235</v>
      </c>
      <c r="C63" s="22"/>
      <c r="D63" s="16"/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>
      <c r="A64" s="23">
        <v>3428</v>
      </c>
      <c r="B64" s="24" t="s">
        <v>236</v>
      </c>
      <c r="C64" s="22"/>
      <c r="D64" s="16"/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>
      <c r="A65" s="26">
        <v>343</v>
      </c>
      <c r="B65" s="27" t="s">
        <v>383</v>
      </c>
      <c r="C65" s="34">
        <f>SUM(C66+C67+C68+C69)</f>
        <v>0</v>
      </c>
      <c r="D65" s="35">
        <f aca="true" t="shared" si="14" ref="D65:AC65">SUM(D66+D67+D68+D69)</f>
        <v>0</v>
      </c>
      <c r="E65" s="35">
        <f t="shared" si="14"/>
        <v>0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>
      <c r="A66" s="23">
        <v>3431</v>
      </c>
      <c r="B66" s="24" t="s">
        <v>237</v>
      </c>
      <c r="C66" s="22"/>
      <c r="D66" s="16"/>
      <c r="E66" s="16"/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>
      <c r="A67" s="23">
        <v>3432</v>
      </c>
      <c r="B67" s="24" t="s">
        <v>238</v>
      </c>
      <c r="C67" s="22"/>
      <c r="D67" s="16"/>
      <c r="E67" s="16"/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>
      <c r="A68" s="23">
        <v>3433</v>
      </c>
      <c r="B68" s="24" t="s">
        <v>239</v>
      </c>
      <c r="C68" s="22"/>
      <c r="D68" s="16"/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>
      <c r="A69" s="23">
        <v>3434</v>
      </c>
      <c r="B69" s="24" t="s">
        <v>240</v>
      </c>
      <c r="C69" s="22"/>
      <c r="D69" s="16"/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>
      <c r="A70" s="26">
        <v>35</v>
      </c>
      <c r="B70" s="27" t="s">
        <v>384</v>
      </c>
      <c r="C70" s="34">
        <f>C71+C74</f>
        <v>0</v>
      </c>
      <c r="D70" s="35">
        <f aca="true" t="shared" si="15" ref="D70:AC70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>
      <c r="A71" s="26">
        <v>351</v>
      </c>
      <c r="B71" s="27" t="s">
        <v>385</v>
      </c>
      <c r="C71" s="34">
        <f>SUM(C72+C73)</f>
        <v>0</v>
      </c>
      <c r="D71" s="35">
        <f aca="true" t="shared" si="16" ref="D71:AC71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>
      <c r="A72" s="23">
        <v>3511</v>
      </c>
      <c r="B72" s="24" t="s">
        <v>241</v>
      </c>
      <c r="C72" s="22"/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>
      <c r="A73" s="23">
        <v>3512</v>
      </c>
      <c r="B73" s="24" t="s">
        <v>242</v>
      </c>
      <c r="C73" s="22"/>
      <c r="D73" s="16"/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>
      <c r="A74" s="26">
        <v>352</v>
      </c>
      <c r="B74" s="27" t="s">
        <v>386</v>
      </c>
      <c r="C74" s="34">
        <f>SUM(C75+C76+C77)</f>
        <v>0</v>
      </c>
      <c r="D74" s="35">
        <f aca="true" t="shared" si="17" ref="D74:AC74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>
      <c r="A75" s="23">
        <v>3521</v>
      </c>
      <c r="B75" s="24" t="s">
        <v>243</v>
      </c>
      <c r="C75" s="22"/>
      <c r="D75" s="16"/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>
      <c r="A76" s="23">
        <v>3522</v>
      </c>
      <c r="B76" s="24" t="s">
        <v>244</v>
      </c>
      <c r="C76" s="22"/>
      <c r="D76" s="16"/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>
      <c r="A77" s="23">
        <v>3523</v>
      </c>
      <c r="B77" s="24" t="s">
        <v>245</v>
      </c>
      <c r="C77" s="22"/>
      <c r="D77" s="16"/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>
      <c r="A78" s="26">
        <v>36</v>
      </c>
      <c r="B78" s="27" t="s">
        <v>387</v>
      </c>
      <c r="C78" s="34">
        <f>C79+C82+C85+C88+C91+C93</f>
        <v>0</v>
      </c>
      <c r="D78" s="35">
        <f aca="true" t="shared" si="18" ref="D78:AC7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>
      <c r="A79" s="26">
        <v>361</v>
      </c>
      <c r="B79" s="27" t="s">
        <v>388</v>
      </c>
      <c r="C79" s="34">
        <f>SUM(C80+C81)</f>
        <v>0</v>
      </c>
      <c r="D79" s="35">
        <f aca="true" t="shared" si="19" ref="D79:AC7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>
      <c r="A80" s="23">
        <v>3611</v>
      </c>
      <c r="B80" s="24" t="s">
        <v>246</v>
      </c>
      <c r="C80" s="22"/>
      <c r="D80" s="16"/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>
      <c r="A81" s="23">
        <v>3612</v>
      </c>
      <c r="B81" s="24" t="s">
        <v>247</v>
      </c>
      <c r="C81" s="22"/>
      <c r="D81" s="16"/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>
      <c r="A82" s="26">
        <v>362</v>
      </c>
      <c r="B82" s="27" t="s">
        <v>389</v>
      </c>
      <c r="C82" s="34">
        <f>SUM(C83+C84)</f>
        <v>0</v>
      </c>
      <c r="D82" s="35">
        <f aca="true" t="shared" si="20" ref="D82:AC82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>
      <c r="A83" s="23">
        <v>3621</v>
      </c>
      <c r="B83" s="24" t="s">
        <v>248</v>
      </c>
      <c r="C83" s="22"/>
      <c r="D83" s="16"/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>
      <c r="A84" s="23">
        <v>3622</v>
      </c>
      <c r="B84" s="24" t="s">
        <v>249</v>
      </c>
      <c r="C84" s="22"/>
      <c r="D84" s="16"/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>
      <c r="A85" s="26">
        <v>363</v>
      </c>
      <c r="B85" s="27" t="s">
        <v>390</v>
      </c>
      <c r="C85" s="34">
        <f>SUM(C86+C87)</f>
        <v>0</v>
      </c>
      <c r="D85" s="35">
        <f aca="true" t="shared" si="21" ref="D85:AC85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>
      <c r="A86" s="23">
        <v>3631</v>
      </c>
      <c r="B86" s="24" t="s">
        <v>250</v>
      </c>
      <c r="C86" s="22"/>
      <c r="D86" s="16"/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>
      <c r="A87" s="23">
        <v>3632</v>
      </c>
      <c r="B87" s="24" t="s">
        <v>251</v>
      </c>
      <c r="C87" s="22"/>
      <c r="D87" s="16"/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>
      <c r="A88" s="26" t="s">
        <v>252</v>
      </c>
      <c r="B88" s="27" t="s">
        <v>391</v>
      </c>
      <c r="C88" s="34">
        <f>SUM(C89+C90)</f>
        <v>0</v>
      </c>
      <c r="D88" s="35">
        <f aca="true" t="shared" si="22" ref="D88:AC88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>
      <c r="A89" s="23" t="s">
        <v>253</v>
      </c>
      <c r="B89" s="24" t="s">
        <v>254</v>
      </c>
      <c r="C89" s="22"/>
      <c r="D89" s="16"/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>
      <c r="A90" s="23" t="s">
        <v>255</v>
      </c>
      <c r="B90" s="24" t="s">
        <v>256</v>
      </c>
      <c r="C90" s="22"/>
      <c r="D90" s="16"/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>
      <c r="A91" s="26" t="s">
        <v>257</v>
      </c>
      <c r="B91" s="27" t="s">
        <v>392</v>
      </c>
      <c r="C91" s="34">
        <f aca="true" t="shared" si="23" ref="C91:AC91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>
      <c r="A92" s="23" t="s">
        <v>258</v>
      </c>
      <c r="B92" s="24" t="s">
        <v>259</v>
      </c>
      <c r="C92" s="22"/>
      <c r="D92" s="16"/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>
      <c r="A93" s="26" t="s">
        <v>260</v>
      </c>
      <c r="B93" s="27" t="s">
        <v>393</v>
      </c>
      <c r="C93" s="34">
        <f>SUM(C94+C95)</f>
        <v>0</v>
      </c>
      <c r="D93" s="35">
        <f aca="true" t="shared" si="24" ref="D93:AC93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>
      <c r="A94" s="23" t="s">
        <v>261</v>
      </c>
      <c r="B94" s="24" t="s">
        <v>262</v>
      </c>
      <c r="C94" s="22"/>
      <c r="D94" s="16"/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>
      <c r="A95" s="23" t="s">
        <v>263</v>
      </c>
      <c r="B95" s="24" t="s">
        <v>264</v>
      </c>
      <c r="C95" s="22"/>
      <c r="D95" s="16"/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>
      <c r="A96" s="26">
        <v>37</v>
      </c>
      <c r="B96" s="27" t="s">
        <v>394</v>
      </c>
      <c r="C96" s="34">
        <f>C97+C102</f>
        <v>0</v>
      </c>
      <c r="D96" s="35">
        <f aca="true" t="shared" si="25" ref="D96:AC96">D97+D102</f>
        <v>0</v>
      </c>
      <c r="E96" s="35">
        <f t="shared" si="25"/>
        <v>30000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>
      <c r="A97" s="26">
        <v>371</v>
      </c>
      <c r="B97" s="27" t="s">
        <v>395</v>
      </c>
      <c r="C97" s="34">
        <f>SUM(C98+C99+C100+C101)</f>
        <v>0</v>
      </c>
      <c r="D97" s="35">
        <f aca="true" t="shared" si="26" ref="D97:AC97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>
      <c r="A98" s="23">
        <v>3711</v>
      </c>
      <c r="B98" s="24" t="s">
        <v>265</v>
      </c>
      <c r="C98" s="22"/>
      <c r="D98" s="16"/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>
      <c r="A99" s="23">
        <v>3712</v>
      </c>
      <c r="B99" s="24" t="s">
        <v>266</v>
      </c>
      <c r="C99" s="22"/>
      <c r="D99" s="16"/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>
      <c r="A100" s="23" t="s">
        <v>267</v>
      </c>
      <c r="B100" s="24" t="s">
        <v>268</v>
      </c>
      <c r="C100" s="22"/>
      <c r="D100" s="16"/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>
      <c r="A101" s="23" t="s">
        <v>269</v>
      </c>
      <c r="B101" s="24" t="s">
        <v>270</v>
      </c>
      <c r="C101" s="22"/>
      <c r="D101" s="16"/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>
      <c r="A102" s="26">
        <v>372</v>
      </c>
      <c r="B102" s="27" t="s">
        <v>396</v>
      </c>
      <c r="C102" s="34">
        <f>SUM(C103+C104)</f>
        <v>0</v>
      </c>
      <c r="D102" s="35">
        <f aca="true" t="shared" si="27" ref="D102:AC102">SUM(D103+D104)</f>
        <v>0</v>
      </c>
      <c r="E102" s="35">
        <f t="shared" si="27"/>
        <v>30000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>
      <c r="A103" s="23">
        <v>3721</v>
      </c>
      <c r="B103" s="24" t="s">
        <v>271</v>
      </c>
      <c r="C103" s="22"/>
      <c r="D103" s="16"/>
      <c r="E103" s="16">
        <v>30000</v>
      </c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/>
      <c r="X103" s="15"/>
      <c r="Y103" s="15"/>
      <c r="Z103" s="15"/>
      <c r="AA103" s="15"/>
      <c r="AB103" s="16"/>
      <c r="AC103" s="19"/>
    </row>
    <row r="104" spans="1:29" s="2" customFormat="1" ht="11.25">
      <c r="A104" s="23">
        <v>3722</v>
      </c>
      <c r="B104" s="24" t="s">
        <v>272</v>
      </c>
      <c r="C104" s="22"/>
      <c r="D104" s="16"/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>
      <c r="A105" s="26">
        <v>38</v>
      </c>
      <c r="B105" s="27" t="s">
        <v>397</v>
      </c>
      <c r="C105" s="34">
        <f>C106+C109+C112+C118+C121</f>
        <v>0</v>
      </c>
      <c r="D105" s="35">
        <f aca="true" t="shared" si="28" ref="D105:AC105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>
      <c r="A106" s="26">
        <v>381</v>
      </c>
      <c r="B106" s="27" t="s">
        <v>398</v>
      </c>
      <c r="C106" s="34">
        <f>SUM(C107+C108)</f>
        <v>0</v>
      </c>
      <c r="D106" s="35">
        <f aca="true" t="shared" si="29" ref="D106:AC106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>
      <c r="A107" s="23">
        <v>3811</v>
      </c>
      <c r="B107" s="24" t="s">
        <v>273</v>
      </c>
      <c r="C107" s="22"/>
      <c r="D107" s="16"/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>
      <c r="A108" s="23">
        <v>3812</v>
      </c>
      <c r="B108" s="24" t="s">
        <v>274</v>
      </c>
      <c r="C108" s="22"/>
      <c r="D108" s="16"/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>
      <c r="A109" s="26">
        <v>382</v>
      </c>
      <c r="B109" s="27" t="s">
        <v>399</v>
      </c>
      <c r="C109" s="34">
        <f>SUM(C110+C111)</f>
        <v>0</v>
      </c>
      <c r="D109" s="35">
        <f aca="true" t="shared" si="30" ref="D109:AC109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>
      <c r="A110" s="23">
        <v>3821</v>
      </c>
      <c r="B110" s="24" t="s">
        <v>275</v>
      </c>
      <c r="C110" s="22"/>
      <c r="D110" s="16"/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>
      <c r="A111" s="23">
        <v>3822</v>
      </c>
      <c r="B111" s="24" t="s">
        <v>276</v>
      </c>
      <c r="C111" s="22"/>
      <c r="D111" s="16"/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>
      <c r="A112" s="26">
        <v>383</v>
      </c>
      <c r="B112" s="27" t="s">
        <v>400</v>
      </c>
      <c r="C112" s="34">
        <f>SUM(C113+C114+C115+C116+C117)</f>
        <v>0</v>
      </c>
      <c r="D112" s="35">
        <f aca="true" t="shared" si="31" ref="D112:AC112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>
      <c r="A113" s="23">
        <v>3831</v>
      </c>
      <c r="B113" s="24" t="s">
        <v>277</v>
      </c>
      <c r="C113" s="22"/>
      <c r="D113" s="16"/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>
      <c r="A114" s="23">
        <v>3832</v>
      </c>
      <c r="B114" s="24" t="s">
        <v>278</v>
      </c>
      <c r="C114" s="22"/>
      <c r="D114" s="16"/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>
      <c r="A115" s="23">
        <v>3833</v>
      </c>
      <c r="B115" s="24" t="s">
        <v>279</v>
      </c>
      <c r="C115" s="22"/>
      <c r="D115" s="16"/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>
      <c r="A116" s="23">
        <v>3834</v>
      </c>
      <c r="B116" s="24" t="s">
        <v>280</v>
      </c>
      <c r="C116" s="22"/>
      <c r="D116" s="16"/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>
      <c r="A117" s="23" t="s">
        <v>281</v>
      </c>
      <c r="B117" s="24" t="s">
        <v>135</v>
      </c>
      <c r="C117" s="22"/>
      <c r="D117" s="16"/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>
      <c r="A118" s="26" t="s">
        <v>282</v>
      </c>
      <c r="B118" s="27" t="s">
        <v>401</v>
      </c>
      <c r="C118" s="34">
        <f>SUM(C119+C120)</f>
        <v>0</v>
      </c>
      <c r="D118" s="35">
        <f aca="true" t="shared" si="32" ref="D118:AC118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>
      <c r="A119" s="23" t="s">
        <v>283</v>
      </c>
      <c r="B119" s="24" t="s">
        <v>284</v>
      </c>
      <c r="C119" s="22"/>
      <c r="D119" s="16"/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>
      <c r="A120" s="23" t="s">
        <v>285</v>
      </c>
      <c r="B120" s="24" t="s">
        <v>286</v>
      </c>
      <c r="C120" s="22"/>
      <c r="D120" s="16"/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>
      <c r="A121" s="26">
        <v>386</v>
      </c>
      <c r="B121" s="27" t="s">
        <v>402</v>
      </c>
      <c r="C121" s="34">
        <f>SUM(C122+C123+C124)</f>
        <v>0</v>
      </c>
      <c r="D121" s="35">
        <f aca="true" t="shared" si="33" ref="D121:AC121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>
      <c r="A122" s="23">
        <v>3861</v>
      </c>
      <c r="B122" s="24" t="s">
        <v>287</v>
      </c>
      <c r="C122" s="22"/>
      <c r="D122" s="16"/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>
      <c r="A123" s="23">
        <v>3862</v>
      </c>
      <c r="B123" s="24" t="s">
        <v>288</v>
      </c>
      <c r="C123" s="22"/>
      <c r="D123" s="16"/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>
      <c r="A124" s="23">
        <v>3863</v>
      </c>
      <c r="B124" s="24" t="s">
        <v>289</v>
      </c>
      <c r="C124" s="22"/>
      <c r="D124" s="16"/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>
      <c r="A125" s="26">
        <v>4</v>
      </c>
      <c r="B125" s="27" t="s">
        <v>403</v>
      </c>
      <c r="C125" s="34">
        <f>C126+C138+C171+C175+C178</f>
        <v>0</v>
      </c>
      <c r="D125" s="35">
        <f aca="true" t="shared" si="34" ref="D125:AC125">D126+D138+D171+D175+D178</f>
        <v>0</v>
      </c>
      <c r="E125" s="35">
        <f t="shared" si="34"/>
        <v>4000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0</v>
      </c>
      <c r="L125" s="35">
        <f t="shared" si="34"/>
        <v>0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>
      <c r="A126" s="26">
        <v>41</v>
      </c>
      <c r="B126" s="27" t="s">
        <v>404</v>
      </c>
      <c r="C126" s="34">
        <f>C127+C131</f>
        <v>0</v>
      </c>
      <c r="D126" s="35">
        <f aca="true" t="shared" si="35" ref="D126:AC126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>
      <c r="A127" s="26">
        <v>411</v>
      </c>
      <c r="B127" s="27" t="s">
        <v>405</v>
      </c>
      <c r="C127" s="34">
        <f>SUM(C128+C129+C130)</f>
        <v>0</v>
      </c>
      <c r="D127" s="35">
        <f aca="true" t="shared" si="36" ref="D127:AC127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>
      <c r="A130" s="23">
        <v>4113</v>
      </c>
      <c r="B130" s="24" t="s">
        <v>290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>
      <c r="A131" s="26">
        <v>412</v>
      </c>
      <c r="B131" s="27" t="s">
        <v>406</v>
      </c>
      <c r="C131" s="34">
        <f>SUM(C132+C133+C134+C135+C136+C137)</f>
        <v>0</v>
      </c>
      <c r="D131" s="35">
        <f aca="true" t="shared" si="37" ref="D131:AC131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>
      <c r="A138" s="26">
        <v>42</v>
      </c>
      <c r="B138" s="27" t="s">
        <v>407</v>
      </c>
      <c r="C138" s="34">
        <f>C139+C144+C153+C158+C163+C166</f>
        <v>0</v>
      </c>
      <c r="D138" s="35">
        <f aca="true" t="shared" si="38" ref="D138:AC138">D139+D144+D153+D158+D163+D166</f>
        <v>0</v>
      </c>
      <c r="E138" s="35">
        <f t="shared" si="38"/>
        <v>4000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0</v>
      </c>
      <c r="L138" s="35">
        <f t="shared" si="38"/>
        <v>0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>
      <c r="A139" s="26">
        <v>421</v>
      </c>
      <c r="B139" s="27" t="s">
        <v>408</v>
      </c>
      <c r="C139" s="34">
        <f>SUM(C140+C141+C142+C143)</f>
        <v>0</v>
      </c>
      <c r="D139" s="35">
        <f aca="true" t="shared" si="39" ref="D139:AC1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>
      <c r="A144" s="26">
        <v>422</v>
      </c>
      <c r="B144" s="27" t="s">
        <v>409</v>
      </c>
      <c r="C144" s="34">
        <f>SUM(C145+C146+C147+C148+C149+C150+C151+C152)</f>
        <v>0</v>
      </c>
      <c r="D144" s="35">
        <f aca="true" t="shared" si="40" ref="D144:AC144">SUM(D145+D146+D147+D148+D149+D150+D151+D152)</f>
        <v>0</v>
      </c>
      <c r="E144" s="35">
        <f t="shared" si="40"/>
        <v>4000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0</v>
      </c>
      <c r="L144" s="35">
        <f t="shared" si="40"/>
        <v>0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>
      <c r="A145" s="23">
        <v>4221</v>
      </c>
      <c r="B145" s="24" t="s">
        <v>150</v>
      </c>
      <c r="C145" s="22"/>
      <c r="D145" s="16"/>
      <c r="E145" s="16">
        <v>4000</v>
      </c>
      <c r="F145" s="16"/>
      <c r="G145" s="16"/>
      <c r="H145" s="16"/>
      <c r="I145" s="16"/>
      <c r="J145" s="19"/>
      <c r="K145" s="16"/>
      <c r="L145" s="16"/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>
      <c r="A146" s="23">
        <v>4222</v>
      </c>
      <c r="B146" s="24" t="s">
        <v>291</v>
      </c>
      <c r="C146" s="22"/>
      <c r="D146" s="16"/>
      <c r="E146" s="16"/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>
      <c r="A148" s="23">
        <v>4224</v>
      </c>
      <c r="B148" s="24" t="s">
        <v>153</v>
      </c>
      <c r="C148" s="22"/>
      <c r="D148" s="16"/>
      <c r="E148" s="16"/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/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>
      <c r="A151" s="23">
        <v>4227</v>
      </c>
      <c r="B151" s="24" t="s">
        <v>156</v>
      </c>
      <c r="C151" s="22"/>
      <c r="D151" s="16"/>
      <c r="E151" s="16"/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>
      <c r="A152" s="23" t="s">
        <v>292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>
      <c r="A153" s="26">
        <v>423</v>
      </c>
      <c r="B153" s="27" t="s">
        <v>410</v>
      </c>
      <c r="C153" s="34">
        <f>SUM(C154+C155+C156+C157)</f>
        <v>0</v>
      </c>
      <c r="D153" s="35">
        <f aca="true" t="shared" si="41" ref="D153:AC153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>
      <c r="A158" s="26">
        <v>424</v>
      </c>
      <c r="B158" s="27" t="s">
        <v>411</v>
      </c>
      <c r="C158" s="34">
        <f>SUM(C159+C160+C161+C162)</f>
        <v>0</v>
      </c>
      <c r="D158" s="35">
        <f aca="true" t="shared" si="42" ref="D158:AC158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>
      <c r="A163" s="26">
        <v>425</v>
      </c>
      <c r="B163" s="27" t="s">
        <v>412</v>
      </c>
      <c r="C163" s="34">
        <f>SUM(C164+C165)</f>
        <v>0</v>
      </c>
      <c r="D163" s="35">
        <f aca="true" t="shared" si="43" ref="D163:AC16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>
      <c r="A164" s="23">
        <v>4251</v>
      </c>
      <c r="B164" s="24" t="s">
        <v>293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>
      <c r="A166" s="26">
        <v>426</v>
      </c>
      <c r="B166" s="27" t="s">
        <v>413</v>
      </c>
      <c r="C166" s="34">
        <f>SUM(C167+C168+C169+C170)</f>
        <v>0</v>
      </c>
      <c r="D166" s="35">
        <f aca="true" t="shared" si="44" ref="D166:AC166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>
      <c r="A171" s="26">
        <v>43</v>
      </c>
      <c r="B171" s="27" t="s">
        <v>294</v>
      </c>
      <c r="C171" s="34">
        <f aca="true" t="shared" si="45" ref="C171:AC171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>
      <c r="A172" s="26">
        <v>431</v>
      </c>
      <c r="B172" s="27" t="s">
        <v>414</v>
      </c>
      <c r="C172" s="34">
        <f>SUM(C173+C174)</f>
        <v>0</v>
      </c>
      <c r="D172" s="35">
        <f aca="true" t="shared" si="46" ref="D172:AC172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>
      <c r="A175" s="26">
        <v>44</v>
      </c>
      <c r="B175" s="27" t="s">
        <v>415</v>
      </c>
      <c r="C175" s="34">
        <f aca="true" t="shared" si="47" ref="C175:R176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t="shared" si="47"/>
        <v>0</v>
      </c>
      <c r="Q175" s="35">
        <f t="shared" si="47"/>
        <v>0</v>
      </c>
      <c r="R175" s="38">
        <f t="shared" si="47"/>
        <v>0</v>
      </c>
      <c r="S175" s="34">
        <f aca="true" t="shared" si="48" ref="P175:AB176">S176</f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>
      <c r="A176" s="26">
        <v>441</v>
      </c>
      <c r="B176" s="27" t="s">
        <v>416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>
      <c r="A178" s="26">
        <v>45</v>
      </c>
      <c r="B178" s="27" t="s">
        <v>417</v>
      </c>
      <c r="C178" s="34">
        <f>C179+C181+C183+C185</f>
        <v>0</v>
      </c>
      <c r="D178" s="35">
        <f aca="true" t="shared" si="49" ref="D178:AC178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>
      <c r="A179" s="26">
        <v>451</v>
      </c>
      <c r="B179" s="27" t="s">
        <v>418</v>
      </c>
      <c r="C179" s="34">
        <f aca="true" t="shared" si="50" ref="C179:AC179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>
      <c r="A180" s="23">
        <v>4511</v>
      </c>
      <c r="B180" s="24" t="s">
        <v>295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>
      <c r="A181" s="26">
        <v>452</v>
      </c>
      <c r="B181" s="27" t="s">
        <v>419</v>
      </c>
      <c r="C181" s="34">
        <f aca="true" t="shared" si="51" ref="C181:AC18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>
      <c r="A182" s="23">
        <v>4521</v>
      </c>
      <c r="B182" s="25" t="s">
        <v>296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>
      <c r="A183" s="26">
        <v>453</v>
      </c>
      <c r="B183" s="27" t="s">
        <v>297</v>
      </c>
      <c r="C183" s="34">
        <f aca="true" t="shared" si="52" ref="C183:AC183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>
      <c r="A184" s="23">
        <v>4531</v>
      </c>
      <c r="B184" s="24" t="s">
        <v>297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>
      <c r="A185" s="26">
        <v>454</v>
      </c>
      <c r="B185" s="27" t="s">
        <v>420</v>
      </c>
      <c r="C185" s="34">
        <f aca="true" t="shared" si="53" ref="C185:AC185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>
      <c r="A186" s="23">
        <v>4541</v>
      </c>
      <c r="B186" s="24" t="s">
        <v>298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>
      <c r="A187" s="40" t="s">
        <v>299</v>
      </c>
      <c r="B187" s="41" t="s">
        <v>421</v>
      </c>
      <c r="C187" s="42">
        <f>+C125+C4</f>
        <v>16149443</v>
      </c>
      <c r="D187" s="43">
        <f aca="true" t="shared" si="54" ref="D187:AC187">+D125+D4</f>
        <v>700000</v>
      </c>
      <c r="E187" s="43">
        <f t="shared" si="54"/>
        <v>381426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3669067</v>
      </c>
      <c r="L187" s="43">
        <f t="shared" si="54"/>
        <v>0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>
      <c r="A188" s="26">
        <v>5</v>
      </c>
      <c r="B188" s="27" t="s">
        <v>422</v>
      </c>
      <c r="C188" s="34">
        <f>C189+C227+C240+C253+C285</f>
        <v>0</v>
      </c>
      <c r="D188" s="35">
        <f aca="true" t="shared" si="55" ref="D188:AC188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>
      <c r="A189" s="26">
        <v>51</v>
      </c>
      <c r="B189" s="27" t="s">
        <v>423</v>
      </c>
      <c r="C189" s="34">
        <f>C190+C195+C198+C202+C203+C210+C215+C223</f>
        <v>0</v>
      </c>
      <c r="D189" s="35">
        <f aca="true" t="shared" si="56" ref="D189:AC189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>
      <c r="A190" s="26">
        <v>511</v>
      </c>
      <c r="B190" s="27" t="s">
        <v>424</v>
      </c>
      <c r="C190" s="34">
        <f>SUM(C191:C194)</f>
        <v>0</v>
      </c>
      <c r="D190" s="35">
        <f aca="true" t="shared" si="57" ref="D190:AC190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>
      <c r="A191" s="23">
        <v>5113</v>
      </c>
      <c r="B191" s="24" t="s">
        <v>300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>
      <c r="A192" s="23">
        <v>5114</v>
      </c>
      <c r="B192" s="24" t="s">
        <v>301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>
      <c r="A193" s="23">
        <v>5115</v>
      </c>
      <c r="B193" s="24" t="s">
        <v>302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>
      <c r="A194" s="23">
        <v>5116</v>
      </c>
      <c r="B194" s="24" t="s">
        <v>303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>
      <c r="A195" s="26">
        <v>512</v>
      </c>
      <c r="B195" s="27" t="s">
        <v>425</v>
      </c>
      <c r="C195" s="47">
        <f>SUM(C196+C197)</f>
        <v>0</v>
      </c>
      <c r="D195" s="180">
        <f aca="true" t="shared" si="58" ref="D195:AC195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>
      <c r="A196" s="23">
        <v>5121</v>
      </c>
      <c r="B196" s="24" t="s">
        <v>304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>
      <c r="A197" s="23">
        <v>5122</v>
      </c>
      <c r="B197" s="24" t="s">
        <v>305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>
      <c r="A198" s="26">
        <v>513</v>
      </c>
      <c r="B198" s="27" t="s">
        <v>426</v>
      </c>
      <c r="C198" s="34">
        <f>SUM(C199+C200+C201)</f>
        <v>0</v>
      </c>
      <c r="D198" s="35">
        <f aca="true" t="shared" si="59" ref="D198:AC198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>
      <c r="A199" s="23">
        <v>5132</v>
      </c>
      <c r="B199" s="24" t="s">
        <v>306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>
      <c r="A200" s="23">
        <v>5133</v>
      </c>
      <c r="B200" s="24" t="s">
        <v>307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>
      <c r="A201" s="23">
        <v>5134</v>
      </c>
      <c r="B201" s="24" t="s">
        <v>308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>
      <c r="A202" s="26">
        <v>514</v>
      </c>
      <c r="B202" s="27" t="s">
        <v>427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>
      <c r="A203" s="26">
        <v>515</v>
      </c>
      <c r="B203" s="27" t="s">
        <v>428</v>
      </c>
      <c r="C203" s="34">
        <f>SUM(C204+C205+C206+C207+C208+C209)</f>
        <v>0</v>
      </c>
      <c r="D203" s="35">
        <f aca="true" t="shared" si="60" ref="D203:AC203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>
      <c r="A204" s="23">
        <v>5153</v>
      </c>
      <c r="B204" s="24" t="s">
        <v>309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>
      <c r="A205" s="23">
        <v>5154</v>
      </c>
      <c r="B205" s="24" t="s">
        <v>310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>
      <c r="A206" s="23">
        <v>5155</v>
      </c>
      <c r="B206" s="24" t="s">
        <v>311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>
      <c r="A207" s="23">
        <v>5156</v>
      </c>
      <c r="B207" s="24" t="s">
        <v>312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>
      <c r="A208" s="23">
        <v>5157</v>
      </c>
      <c r="B208" s="24" t="s">
        <v>313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>
      <c r="A209" s="23">
        <v>5158</v>
      </c>
      <c r="B209" s="24" t="s">
        <v>314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>
      <c r="A210" s="26">
        <v>516</v>
      </c>
      <c r="B210" s="27" t="s">
        <v>429</v>
      </c>
      <c r="C210" s="34">
        <f>SUM(C211+C212+C213+C214)</f>
        <v>0</v>
      </c>
      <c r="D210" s="35">
        <f aca="true" t="shared" si="61" ref="D210:AC210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>
      <c r="A211" s="23">
        <v>5163</v>
      </c>
      <c r="B211" s="24" t="s">
        <v>315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>
      <c r="A212" s="23">
        <v>5164</v>
      </c>
      <c r="B212" s="24" t="s">
        <v>316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>
      <c r="A213" s="23">
        <v>5165</v>
      </c>
      <c r="B213" s="24" t="s">
        <v>317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>
      <c r="A214" s="23">
        <v>5166</v>
      </c>
      <c r="B214" s="24" t="s">
        <v>318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>
      <c r="A215" s="26">
        <v>517</v>
      </c>
      <c r="B215" s="27" t="s">
        <v>430</v>
      </c>
      <c r="C215" s="34">
        <f>SUM(C216:C222)</f>
        <v>0</v>
      </c>
      <c r="D215" s="35">
        <f aca="true" t="shared" si="62" ref="D215:AC215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>
      <c r="A216" s="23">
        <v>5171</v>
      </c>
      <c r="B216" s="24" t="s">
        <v>319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>
      <c r="A217" s="23">
        <v>5172</v>
      </c>
      <c r="B217" s="24" t="s">
        <v>320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>
      <c r="A218" s="23">
        <v>5173</v>
      </c>
      <c r="B218" s="24" t="s">
        <v>321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>
      <c r="A219" s="23">
        <v>5174</v>
      </c>
      <c r="B219" s="24" t="s">
        <v>322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>
      <c r="A220" s="23">
        <v>5175</v>
      </c>
      <c r="B220" s="24" t="s">
        <v>323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>
      <c r="A221" s="23">
        <v>5176</v>
      </c>
      <c r="B221" s="24" t="s">
        <v>324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>
      <c r="A222" s="23">
        <v>5177</v>
      </c>
      <c r="B222" s="24" t="s">
        <v>325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>
      <c r="A223" s="26" t="s">
        <v>326</v>
      </c>
      <c r="B223" s="27" t="s">
        <v>431</v>
      </c>
      <c r="C223" s="34">
        <f>SUM(C224+C225+C226)</f>
        <v>0</v>
      </c>
      <c r="D223" s="35">
        <f aca="true" t="shared" si="63" ref="D223:AC22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>
      <c r="A224" s="23" t="s">
        <v>327</v>
      </c>
      <c r="B224" s="24" t="s">
        <v>328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>
      <c r="A225" s="23" t="s">
        <v>329</v>
      </c>
      <c r="B225" s="24" t="s">
        <v>330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>
      <c r="A226" s="23" t="s">
        <v>331</v>
      </c>
      <c r="B226" s="24" t="s">
        <v>332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>
      <c r="A227" s="26">
        <v>52</v>
      </c>
      <c r="B227" s="27" t="s">
        <v>432</v>
      </c>
      <c r="C227" s="34">
        <f>C228+C231+C234+C237</f>
        <v>0</v>
      </c>
      <c r="D227" s="35">
        <f aca="true" t="shared" si="64" ref="D227:AC227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>
      <c r="A228" s="26">
        <v>521</v>
      </c>
      <c r="B228" s="27" t="s">
        <v>433</v>
      </c>
      <c r="C228" s="34">
        <f>SUM(C229+C230)</f>
        <v>0</v>
      </c>
      <c r="D228" s="35">
        <f aca="true" t="shared" si="65" ref="D228:AC228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>
      <c r="A229" s="23">
        <v>5211</v>
      </c>
      <c r="B229" s="24" t="s">
        <v>333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>
      <c r="A230" s="23">
        <v>5212</v>
      </c>
      <c r="B230" s="24" t="s">
        <v>334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>
      <c r="A231" s="26">
        <v>522</v>
      </c>
      <c r="B231" s="27" t="s">
        <v>434</v>
      </c>
      <c r="C231" s="34">
        <f>SUM(C232:C233)</f>
        <v>0</v>
      </c>
      <c r="D231" s="35">
        <f aca="true" t="shared" si="66" ref="D231:AC231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>
      <c r="A234" s="26">
        <v>523</v>
      </c>
      <c r="B234" s="27" t="s">
        <v>435</v>
      </c>
      <c r="C234" s="34">
        <f>SUM(C235:C236)</f>
        <v>0</v>
      </c>
      <c r="D234" s="35">
        <f aca="true" t="shared" si="67" ref="D234:AC234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>
      <c r="A237" s="26">
        <v>524</v>
      </c>
      <c r="B237" s="27" t="s">
        <v>436</v>
      </c>
      <c r="C237" s="34">
        <f>SUM(C238:C239)</f>
        <v>0</v>
      </c>
      <c r="D237" s="35">
        <f aca="true" t="shared" si="68" ref="D237:AC237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>
      <c r="A238" s="23">
        <v>5241</v>
      </c>
      <c r="B238" s="24" t="s">
        <v>335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>
      <c r="A240" s="26">
        <v>53</v>
      </c>
      <c r="B240" s="27" t="s">
        <v>437</v>
      </c>
      <c r="C240" s="34">
        <f>C241+C245+C247+C250</f>
        <v>0</v>
      </c>
      <c r="D240" s="35">
        <f aca="true" t="shared" si="69" ref="D240:AC240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>
      <c r="A241" s="26">
        <v>531</v>
      </c>
      <c r="B241" s="27" t="s">
        <v>438</v>
      </c>
      <c r="C241" s="34">
        <f>SUM(C242:C244)</f>
        <v>0</v>
      </c>
      <c r="D241" s="35">
        <f aca="true" t="shared" si="70" ref="D241:AC241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>
      <c r="A245" s="26">
        <v>532</v>
      </c>
      <c r="B245" s="27" t="s">
        <v>184</v>
      </c>
      <c r="C245" s="34">
        <f aca="true" t="shared" si="71" ref="C245:AC245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>
      <c r="A247" s="26">
        <v>533</v>
      </c>
      <c r="B247" s="27" t="s">
        <v>439</v>
      </c>
      <c r="C247" s="34">
        <f>SUM(C248:C249)</f>
        <v>0</v>
      </c>
      <c r="D247" s="35">
        <f aca="true" t="shared" si="72" ref="D247:AC247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>
      <c r="A248" s="23">
        <v>5331</v>
      </c>
      <c r="B248" s="24" t="s">
        <v>336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>
      <c r="A249" s="23">
        <v>5332</v>
      </c>
      <c r="B249" s="24" t="s">
        <v>337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>
      <c r="A250" s="26">
        <v>534</v>
      </c>
      <c r="B250" s="27" t="s">
        <v>440</v>
      </c>
      <c r="C250" s="34">
        <f>SUM(C251+C252)</f>
        <v>0</v>
      </c>
      <c r="D250" s="35">
        <f aca="true" t="shared" si="73" ref="D250:AC250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>
      <c r="A253" s="26">
        <v>54</v>
      </c>
      <c r="B253" s="27" t="s">
        <v>441</v>
      </c>
      <c r="C253" s="34">
        <f>C254+C259+C263+C265+C272+C277</f>
        <v>0</v>
      </c>
      <c r="D253" s="35">
        <f aca="true" t="shared" si="74" ref="D253:AC253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>
      <c r="A254" s="26">
        <v>541</v>
      </c>
      <c r="B254" s="27" t="s">
        <v>442</v>
      </c>
      <c r="C254" s="34">
        <f>SUM(C255:C258)</f>
        <v>0</v>
      </c>
      <c r="D254" s="35">
        <f aca="true" t="shared" si="75" ref="D254:AC254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>
      <c r="A255" s="23">
        <v>5413</v>
      </c>
      <c r="B255" s="24" t="s">
        <v>338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>
      <c r="A256" s="23">
        <v>5414</v>
      </c>
      <c r="B256" s="24" t="s">
        <v>339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>
      <c r="A257" s="23">
        <v>5415</v>
      </c>
      <c r="B257" s="24" t="s">
        <v>340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>
      <c r="A258" s="23">
        <v>5416</v>
      </c>
      <c r="B258" s="24" t="s">
        <v>341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>
      <c r="A259" s="26">
        <v>542</v>
      </c>
      <c r="B259" s="27" t="s">
        <v>443</v>
      </c>
      <c r="C259" s="34">
        <f>SUM(C260+C261+C262)</f>
        <v>0</v>
      </c>
      <c r="D259" s="35">
        <f aca="true" t="shared" si="76" ref="D259:AC259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>
      <c r="A260" s="23">
        <v>5422</v>
      </c>
      <c r="B260" s="24" t="s">
        <v>342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>
      <c r="A261" s="23">
        <v>5423</v>
      </c>
      <c r="B261" s="24" t="s">
        <v>343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>
      <c r="A262" s="23">
        <v>5424</v>
      </c>
      <c r="B262" s="24" t="s">
        <v>344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>
      <c r="A263" s="26">
        <v>543</v>
      </c>
      <c r="B263" s="27" t="s">
        <v>444</v>
      </c>
      <c r="C263" s="34">
        <f aca="true" t="shared" si="77" ref="C263:AC263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>
      <c r="A264" s="23">
        <v>5431</v>
      </c>
      <c r="B264" s="24" t="s">
        <v>345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>
      <c r="A265" s="26">
        <v>544</v>
      </c>
      <c r="B265" s="27" t="s">
        <v>445</v>
      </c>
      <c r="C265" s="34">
        <f>SUM(C266+C267+C268+C269+C270+C271)</f>
        <v>0</v>
      </c>
      <c r="D265" s="35">
        <f aca="true" t="shared" si="78" ref="D265:AC265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>
      <c r="A266" s="23">
        <v>5443</v>
      </c>
      <c r="B266" s="24" t="s">
        <v>346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>
      <c r="A267" s="23">
        <v>5444</v>
      </c>
      <c r="B267" s="24" t="s">
        <v>347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>
      <c r="A268" s="23">
        <v>5445</v>
      </c>
      <c r="B268" s="24" t="s">
        <v>348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>
      <c r="A269" s="23">
        <v>5446</v>
      </c>
      <c r="B269" s="24" t="s">
        <v>349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>
      <c r="A270" s="23">
        <v>5447</v>
      </c>
      <c r="B270" s="24" t="s">
        <v>350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>
      <c r="A271" s="23">
        <v>5448</v>
      </c>
      <c r="B271" s="24" t="s">
        <v>351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>
      <c r="A272" s="26">
        <v>545</v>
      </c>
      <c r="B272" s="27" t="s">
        <v>446</v>
      </c>
      <c r="C272" s="34">
        <f>SUM(C273+C274+C275+C276)</f>
        <v>0</v>
      </c>
      <c r="D272" s="35">
        <f aca="true" t="shared" si="79" ref="D272:AC272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>
      <c r="A273" s="23">
        <v>5453</v>
      </c>
      <c r="B273" s="24" t="s">
        <v>352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>
      <c r="A274" s="23">
        <v>5454</v>
      </c>
      <c r="B274" s="24" t="s">
        <v>353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>
      <c r="A275" s="23">
        <v>5455</v>
      </c>
      <c r="B275" s="24" t="s">
        <v>354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>
      <c r="A276" s="23">
        <v>5456</v>
      </c>
      <c r="B276" s="24" t="s">
        <v>355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>
      <c r="A277" s="26">
        <v>547</v>
      </c>
      <c r="B277" s="27" t="s">
        <v>447</v>
      </c>
      <c r="C277" s="34">
        <f>SUM(C278:C284)</f>
        <v>0</v>
      </c>
      <c r="D277" s="39">
        <f aca="true" t="shared" si="80" ref="D277:AC277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>
      <c r="A278" s="23">
        <v>5471</v>
      </c>
      <c r="B278" s="24" t="s">
        <v>356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>
      <c r="A279" s="23">
        <v>5472</v>
      </c>
      <c r="B279" s="24" t="s">
        <v>357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>
      <c r="A280" s="23">
        <v>5473</v>
      </c>
      <c r="B280" s="24" t="s">
        <v>358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>
      <c r="A281" s="23">
        <v>5474</v>
      </c>
      <c r="B281" s="24" t="s">
        <v>359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>
      <c r="A282" s="23">
        <v>5475</v>
      </c>
      <c r="B282" s="24" t="s">
        <v>360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>
      <c r="A283" s="23">
        <v>5476</v>
      </c>
      <c r="B283" s="24" t="s">
        <v>361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>
      <c r="A284" s="23">
        <v>5477</v>
      </c>
      <c r="B284" s="24" t="s">
        <v>362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>
      <c r="A285" s="26">
        <v>55</v>
      </c>
      <c r="B285" s="27" t="s">
        <v>448</v>
      </c>
      <c r="C285" s="34">
        <f>C286+C289+C292</f>
        <v>0</v>
      </c>
      <c r="D285" s="39">
        <f aca="true" t="shared" si="81" ref="D285:AC285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>
      <c r="A286" s="26">
        <v>551</v>
      </c>
      <c r="B286" s="27" t="s">
        <v>449</v>
      </c>
      <c r="C286" s="34">
        <f>SUM(C287:C288)</f>
        <v>0</v>
      </c>
      <c r="D286" s="39">
        <f aca="true" t="shared" si="82" ref="D286:AC286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>
      <c r="A287" s="23">
        <v>5511</v>
      </c>
      <c r="B287" s="24" t="s">
        <v>363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>
      <c r="A288" s="23">
        <v>5512</v>
      </c>
      <c r="B288" s="24" t="s">
        <v>364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>
      <c r="A289" s="26">
        <v>552</v>
      </c>
      <c r="B289" s="27" t="s">
        <v>450</v>
      </c>
      <c r="C289" s="34">
        <f>SUM(C290:C291)</f>
        <v>0</v>
      </c>
      <c r="D289" s="39">
        <f aca="true" t="shared" si="83" ref="D289:AC289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>
      <c r="A290" s="23">
        <v>5521</v>
      </c>
      <c r="B290" s="24" t="s">
        <v>365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>
      <c r="A291" s="23">
        <v>5522</v>
      </c>
      <c r="B291" s="24" t="s">
        <v>366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>
      <c r="A292" s="26">
        <v>553</v>
      </c>
      <c r="B292" s="27" t="s">
        <v>451</v>
      </c>
      <c r="C292" s="34">
        <f>SUM(C293:C294)</f>
        <v>0</v>
      </c>
      <c r="D292" s="39">
        <f aca="true" t="shared" si="84" ref="D292:AC292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>
      <c r="A293" s="23">
        <v>5531</v>
      </c>
      <c r="B293" s="24" t="s">
        <v>367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>
      <c r="A294" s="50">
        <v>5532</v>
      </c>
      <c r="B294" s="51" t="s">
        <v>368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>
      <c r="A295" s="59"/>
      <c r="B295" s="60" t="s">
        <v>452</v>
      </c>
      <c r="C295" s="61">
        <f>+C188+C187</f>
        <v>16149443</v>
      </c>
      <c r="D295" s="183">
        <f aca="true" t="shared" si="85" ref="D295:AC295">+D188+D187</f>
        <v>700000</v>
      </c>
      <c r="E295" s="62">
        <f t="shared" si="85"/>
        <v>381426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3669067</v>
      </c>
      <c r="L295" s="65">
        <f t="shared" si="85"/>
        <v>0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</dataValidations>
  <printOptions/>
  <pageMargins left="0.2755905511811024" right="0.31496062992125984" top="0.7480314960629921" bottom="0.6692913385826772" header="0.31496062992125984" footer="0.31496062992125984"/>
  <pageSetup fitToHeight="0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Mirela Crljen</cp:lastModifiedBy>
  <cp:lastPrinted>2016-03-02T15:41:32Z</cp:lastPrinted>
  <dcterms:created xsi:type="dcterms:W3CDTF">2015-01-20T10:29:38Z</dcterms:created>
  <dcterms:modified xsi:type="dcterms:W3CDTF">2016-03-03T10:23:23Z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PR-RAS-po izvorima_2015.xlsx</vt:lpwstr>
  </property>
</Properties>
</file>